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ONCESSIONS" sheetId="1" state="visible" r:id="rId2"/>
    <sheet name="CONCESSIONS MPT" sheetId="2" state="visible" r:id="rId3"/>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Q2" authorId="0">
      <text>
        <r>
          <rPr>
            <sz val="16"/>
            <color rgb="FF000000"/>
            <rFont val="Calibri"/>
            <family val="2"/>
            <charset val="1"/>
          </rPr>
          <t xml:space="preserve">Attention il s'agit non pas de la valeur déclarée dans le règlement de consultation mais de la sommes des produits sur la durée de la DSP à récupérer dans le CEP</t>
        </r>
      </text>
    </comment>
  </commentList>
</comments>
</file>

<file path=xl/sharedStrings.xml><?xml version="1.0" encoding="utf-8"?>
<sst xmlns="http://schemas.openxmlformats.org/spreadsheetml/2006/main" count="996" uniqueCount="391">
  <si>
    <t xml:space="preserve">Numéro d’identification unique de contrat concession</t>
  </si>
  <si>
    <t xml:space="preserve">Autorité concédante</t>
  </si>
  <si>
    <r>
      <rPr>
        <b val="true"/>
        <sz val="11"/>
        <color rgb="FF000000"/>
        <rFont val="Arial"/>
        <family val="2"/>
        <charset val="1"/>
      </rPr>
      <t xml:space="preserve">Délégataire </t>
    </r>
    <r>
      <rPr>
        <b val="true"/>
        <sz val="11"/>
        <color rgb="FFFF0000"/>
        <rFont val="Arial"/>
        <family val="2"/>
        <charset val="1"/>
      </rPr>
      <t xml:space="preserve">– Autorité concédante</t>
    </r>
  </si>
  <si>
    <r>
      <rPr>
        <b val="true"/>
        <sz val="13"/>
        <color rgb="FF000000"/>
        <rFont val="Arial"/>
        <family val="2"/>
        <charset val="1"/>
      </rPr>
      <t xml:space="preserve">Délégataire </t>
    </r>
    <r>
      <rPr>
        <b val="true"/>
        <sz val="13"/>
        <color rgb="FFFF0000"/>
        <rFont val="Arial"/>
        <family val="2"/>
        <charset val="1"/>
      </rPr>
      <t xml:space="preserve">– Autorité concédante</t>
    </r>
  </si>
  <si>
    <t xml:space="preserve">Nature du contrat de concession</t>
  </si>
  <si>
    <t xml:space="preserve">Objet du contrat de concession</t>
  </si>
  <si>
    <t xml:space="preserve">Procédure de passation utilisée</t>
  </si>
  <si>
    <t xml:space="preserve">Lieu principal d'éxécution</t>
  </si>
  <si>
    <t xml:space="preserve">Durée initiale du contrat</t>
  </si>
  <si>
    <t xml:space="preserve">Date de signature</t>
  </si>
  <si>
    <t xml:space="preserve">Date initiale de publication des données essentielles</t>
  </si>
  <si>
    <t xml:space="preserve">Date de début d'éxécution</t>
  </si>
  <si>
    <t xml:space="preserve">Valeur globale HT attribuée</t>
  </si>
  <si>
    <t xml:space="preserve">Montant de la subvention publique</t>
  </si>
  <si>
    <t xml:space="preserve">Données d'éxecution</t>
  </si>
  <si>
    <t xml:space="preserve">Dépenses d'investissement</t>
  </si>
  <si>
    <t xml:space="preserve">Tarifs à la charge des usagers</t>
  </si>
  <si>
    <t xml:space="preserve">Concessionnaires</t>
  </si>
  <si>
    <t xml:space="preserve">Modifications du contrat de concession</t>
  </si>
  <si>
    <t xml:space="preserve">Identification</t>
  </si>
  <si>
    <t xml:space="preserve">Nom</t>
  </si>
  <si>
    <t xml:space="preserve">Code</t>
  </si>
  <si>
    <t xml:space="preserve">Type de code</t>
  </si>
  <si>
    <t xml:space="preserve">Mon</t>
  </si>
  <si>
    <t xml:space="preserve">Date de publication des données d'éxecution</t>
  </si>
  <si>
    <r>
      <rPr>
        <b val="true"/>
        <sz val="13"/>
        <color rgb="FFFF0000"/>
        <rFont val="Arial"/>
        <family val="2"/>
        <charset val="1"/>
      </rPr>
      <t xml:space="preserve">Intitulé</t>
    </r>
    <r>
      <rPr>
        <b val="true"/>
        <sz val="13"/>
        <color rgb="FF00FF00"/>
        <rFont val="Arial"/>
        <family val="2"/>
        <charset val="1"/>
      </rPr>
      <t xml:space="preserve"> </t>
    </r>
    <r>
      <rPr>
        <b val="true"/>
        <sz val="13"/>
        <color rgb="FFA8A600"/>
        <rFont val="Arial"/>
        <family val="2"/>
        <charset val="1"/>
      </rPr>
      <t xml:space="preserve">1</t>
    </r>
  </si>
  <si>
    <r>
      <rPr>
        <b val="true"/>
        <sz val="13"/>
        <color rgb="FFFF0000"/>
        <rFont val="Arial"/>
        <family val="2"/>
        <charset val="1"/>
      </rPr>
      <t xml:space="preserve">Tarif</t>
    </r>
    <r>
      <rPr>
        <b val="true"/>
        <sz val="13"/>
        <color rgb="FFA8A600"/>
        <rFont val="Arial"/>
        <family val="2"/>
        <charset val="1"/>
      </rPr>
      <t xml:space="preserve"> 1</t>
    </r>
  </si>
  <si>
    <t xml:space="preserve">Intitulé 2</t>
  </si>
  <si>
    <t xml:space="preserve">Tarif 2</t>
  </si>
  <si>
    <t xml:space="preserve">Intitulé 3</t>
  </si>
  <si>
    <t xml:space="preserve">Tarif 3</t>
  </si>
  <si>
    <t xml:space="preserve">Intitulé 4</t>
  </si>
  <si>
    <t xml:space="preserve">Tarif 4</t>
  </si>
  <si>
    <t xml:space="preserve">Intitulé 5</t>
  </si>
  <si>
    <t xml:space="preserve">Tarif 5</t>
  </si>
  <si>
    <t xml:space="preserve">Identifiant</t>
  </si>
  <si>
    <t xml:space="preserve">Type d'identifiant</t>
  </si>
  <si>
    <t xml:space="preserve">Dénomination sociale</t>
  </si>
  <si>
    <t xml:space="preserve">Objet de la modification</t>
  </si>
  <si>
    <t xml:space="preserve">Date de la publication des données de la modification</t>
  </si>
  <si>
    <t xml:space="preserve">Modification de la durée</t>
  </si>
  <si>
    <t xml:space="preserve">Modification de la valeur globale HT</t>
  </si>
  <si>
    <t xml:space="preserve">Date de signature de la modification</t>
  </si>
  <si>
    <t xml:space="preserve">Texte
Identifiant de contrat de concession
[année de notification (4)] [numéro interne (1-10)] [numéro d’ordre de la modification (2)]
Exemple : 2018123456789000</t>
  </si>
  <si>
    <t xml:space="preserve">Objet ??</t>
  </si>
  <si>
    <t xml:space="preserve">SIRET</t>
  </si>
  <si>
    <t xml:space="preserve">Texte</t>
  </si>
  <si>
    <t xml:space="preserve">Texte
Valeurs possibles :
- Concession de travaux
- Concession de service
- Concession de service public
- Délégation de service public</t>
  </si>
  <si>
    <t xml:space="preserve">Texte
Limité à 256 caractères.</t>
  </si>
  <si>
    <t xml:space="preserve">Texte
Valeurs possibles :
- Procédure négociée ouverte
- Procédure non négociée ouverte
- Procédure négociée restreinte
- Procédure non négociée restreinte</t>
  </si>
  <si>
    <t xml:space="preserve">Exemple : “2B002””</t>
  </si>
  <si>
    <t xml:space="preserve">Texte
Valeurs possibles :
- Code postal
- Code commune
- Code arrondissement
- Code canton
- Code département
- Code région
- Code pays</t>
  </si>
  <si>
    <t xml:space="preserve">Nombre
Valeur minimum : 1
Si la durée n’est pas un nombre entier de mois, arrondir au nombre entier supérieur.</t>
  </si>
  <si>
    <t xml:space="preserve">Date de signature du contrat de concession au format AAAA-MM-JJ</t>
  </si>
  <si>
    <t xml:space="preserve">Date à laquelle les données essentielles du contrat de concession ont été publiées pour la première fois sur le profil d’acheteur. Cette date n’est donc pas mise à jour en cas de modification du contrat concession.
Date au format AAAA-MM-JJ</t>
  </si>
  <si>
    <t xml:space="preserve">Date d'entrée en vigueur au format AAAA-MM-JJ</t>
  </si>
  <si>
    <t xml:space="preserve">Décimal
Le séparateur décimal est le point.
Exemple : 14982.29</t>
  </si>
  <si>
    <t xml:space="preserve">Liste d'objets</t>
  </si>
  <si>
    <t xml:space="preserve">Date à laquelle les données d'éxecution ont été publiées.
Date au format AAAA-MM-JJ</t>
  </si>
  <si>
    <r>
      <rPr>
        <i val="true"/>
        <sz val="13"/>
        <color rgb="FFFF0000"/>
        <rFont val="Arial"/>
        <family val="2"/>
        <charset val="1"/>
      </rPr>
      <t xml:space="preserve">Les dépenses d'investissements réalisées par le concessionnaire </t>
    </r>
    <r>
      <rPr>
        <i val="true"/>
        <u val="single"/>
        <sz val="13"/>
        <color rgb="FFFF0000"/>
        <rFont val="Arial"/>
        <family val="2"/>
        <charset val="1"/>
      </rPr>
      <t xml:space="preserve">depuis le début du contrat
</t>
    </r>
    <r>
      <rPr>
        <i val="true"/>
        <sz val="11"/>
        <color rgb="FFFF0000"/>
        <rFont val="Calibri"/>
        <family val="2"/>
        <charset val="1"/>
      </rPr>
      <t xml:space="preserve">Décimal
Le séparateur décimal est le point.
Exemple : 14982.29</t>
    </r>
  </si>
  <si>
    <t xml:space="preserve">Texte
Maximum 256 caractères</t>
  </si>
  <si>
    <t xml:space="preserve">Texte
Types d’identifiants possibles (favoriser le SIRET) :
- SIRET (identifiant français, 14 chiffres)
- TVA (numéro de TVA intracommunautaire, pour les entreprises de pays membres de l’Union Européenne)
- TAHITI (identifiants pour Tahiti et la Polynésie française, 9 chiffres)
- RIDET (identifiants pour la Nouvelle-Calédonie, 10 chiffres)
- FRWF (identifiants pour Wallis-et-Futuna, “ FRWF “ + 14 premières lettres de la raison sociale. Ex : FRWFDURANDCHAUFFAG)
- IREP (personnes physiques françaises, 5 chiffres + LIEU DE NAISSANCE + NOM + PRENOM. Ex : 18102VANNESDURANDMATHIEU)
- HORS-UE (identifiants pour les entreprises de pays non membres de l’Union Européenne. Code pays ISO 3166 + 16 premiers caractères de la dénomination sociale. Ex : BRDASILVAMOTORES)</t>
  </si>
  <si>
    <t xml:space="preserve">Texte
Valeurs possibles :
- SIRET
- TVA
- TAHITI
- RIDET
- FRWF
- IREP
- HORS-UE</t>
  </si>
  <si>
    <t xml:space="preserve">Texte
Nom de l’opérateur économique intervenant sur le contrat de concession (le caractère univoque est assuré par l’identifiant)
Exemple : “Transit 2000 SA”</t>
  </si>
  <si>
    <t xml:space="preserve">Texte
Limité à 256 caractères
Exemple : “ Modification du concessionnaire. Nouveau concessionnaire : Rodriguez SAS “</t>
  </si>
  <si>
    <t xml:space="preserve">Date de la republication des données incluant la modification au format AAAA-MM-JJ</t>
  </si>
  <si>
    <t xml:space="preserve">Nombre
Nouvelle durée du contrat de concession</t>
  </si>
  <si>
    <t xml:space="preserve">Décimal
Nouvelle valeur globale du contrat de concession
Le séparateur décimal est le point.
Exemple : 14982.29</t>
  </si>
  <si>
    <t xml:space="preserve">Texte
Date de signature de la modification au contrat de concession au format AAAA-MM-JJ</t>
  </si>
  <si>
    <t xml:space="preserve">Contrat initial</t>
  </si>
  <si>
    <t xml:space="preserve">Ville de Marseille</t>
  </si>
  <si>
    <t xml:space="preserve">Délégation de service public</t>
  </si>
  <si>
    <t xml:space="preserve">Gestion et co-animation de la ferme pédagogique du Collet des Comtes</t>
  </si>
  <si>
    <t xml:space="preserve">procédure négociée ouverte</t>
  </si>
  <si>
    <t xml:space="preserve">code commune</t>
  </si>
  <si>
    <t xml:space="preserve">commune de  Marseille</t>
  </si>
  <si>
    <t xml:space="preserve">date à déterminer</t>
  </si>
  <si>
    <t xml:space="preserve">117000,00</t>
  </si>
  <si>
    <t xml:space="preserve">visite groupe enfants ou adultes</t>
  </si>
  <si>
    <t xml:space="preserve">3.00</t>
  </si>
  <si>
    <t xml:space="preserve">une journée
À la ferme
</t>
  </si>
  <si>
    <t xml:space="preserve">Anniversaire pour un
groupe de 10 
Enfants</t>
  </si>
  <si>
    <t xml:space="preserve">stage à 
la ferme  par 
enfant et
Par jour</t>
  </si>
  <si>
    <t xml:space="preserve">Animation public en situation de handicap par groupe
</t>
  </si>
  <si>
    <t xml:space="preserve">SIRET </t>
  </si>
  <si>
    <t xml:space="preserve">SCEA ferme pédagogique du Collet des Comtes 
(association TIKA : subdélégataire)</t>
  </si>
  <si>
    <t xml:space="preserve">Avenant N°1</t>
  </si>
  <si>
    <t xml:space="preserve">Modification du statut juridique: du Groupement Joëlle et Célina CROCHEMORE vers SCEA Ferme du Collet des Comtes</t>
  </si>
  <si>
    <t xml:space="preserve">0.00</t>
  </si>
  <si>
    <t xml:space="preserve">Gestion et co-animation de la ferme pédagogique du Roy d'Espagne</t>
  </si>
  <si>
    <t xml:space="preserve">visite guidée adulte</t>
  </si>
  <si>
    <t xml:space="preserve">visite et
Animation groupe</t>
  </si>
  <si>
    <t xml:space="preserve">atelier jardin</t>
  </si>
  <si>
    <t xml:space="preserve">conférence
Projection</t>
  </si>
  <si>
    <t xml:space="preserve">Association La Nacée</t>
  </si>
  <si>
    <t xml:space="preserve">Exploitation et animation de la ferme pédagogique de la Tour des Pins</t>
  </si>
  <si>
    <t xml:space="preserve">viste guidée groupe 10 à 20 personnes</t>
  </si>
  <si>
    <t xml:space="preserve">viste et atelier soins aux animaux individuel</t>
  </si>
  <si>
    <t xml:space="preserve">anniversaire 
Et goûter</t>
  </si>
  <si>
    <t xml:space="preserve">atelier spécifique
Avec encadrant</t>
  </si>
  <si>
    <t xml:space="preserve">Marie MAURAGE</t>
  </si>
  <si>
    <t xml:space="preserve">Ajout d'un article portant sur la Communication</t>
  </si>
  <si>
    <t xml:space="preserve">Animation et gestion du relais-nature Saint Joseph</t>
  </si>
  <si>
    <t xml:space="preserve">
Animation public en situation de handicap la demi-journée par groupe à partir de 
</t>
  </si>
  <si>
    <t xml:space="preserve">Animation  ALSH demi journée enfant</t>
  </si>
  <si>
    <t xml:space="preserve">Droit d'entrée événementiel   à partir de </t>
  </si>
  <si>
    <r>
      <rPr>
        <sz val="13"/>
        <rFont val="Arial"/>
        <family val="2"/>
        <charset val="1"/>
      </rPr>
      <t xml:space="preserve">"Youpi c'est  mercredi" </t>
    </r>
    <r>
      <rPr>
        <sz val="13"/>
        <color rgb="FF0000FF"/>
        <rFont val="Arial"/>
        <family val="2"/>
        <charset val="1"/>
      </rPr>
      <t xml:space="preserve"> par enfant et par mercredi</t>
    </r>
  </si>
  <si>
    <t xml:space="preserve">22.00</t>
  </si>
  <si>
    <r>
      <rPr>
        <sz val="13"/>
        <rFont val="Arial"/>
        <family val="2"/>
        <charset val="1"/>
      </rPr>
      <t xml:space="preserve">stage nature vacances scolaires</t>
    </r>
    <r>
      <rPr>
        <sz val="13"/>
        <color rgb="FF0000FF"/>
        <rFont val="Arial"/>
        <family val="2"/>
        <charset val="1"/>
      </rPr>
      <t xml:space="preserve"> </t>
    </r>
    <r>
      <rPr>
        <sz val="12"/>
        <color rgb="FF0000FF"/>
        <rFont val="Arial"/>
        <family val="2"/>
        <charset val="1"/>
      </rPr>
      <t xml:space="preserve">par enfant la semaine</t>
    </r>
  </si>
  <si>
    <t xml:space="preserve">Association 
CAIRN</t>
  </si>
  <si>
    <r>
      <rPr>
        <sz val="13"/>
        <color rgb="FF000000"/>
        <rFont val="Arial"/>
        <family val="2"/>
        <charset val="1"/>
      </rPr>
      <t xml:space="preserve">
</t>
    </r>
    <r>
      <rPr>
        <b val="true"/>
        <sz val="13"/>
        <color rgb="FFFF0000"/>
        <rFont val="Arial"/>
        <family val="2"/>
        <charset val="1"/>
      </rPr>
      <t xml:space="preserve">201312144400</t>
    </r>
  </si>
  <si>
    <t xml:space="preserve">Animation et gestion du relais-nature de la Moline</t>
  </si>
  <si>
    <t xml:space="preserve">
Animation public en situation de handicap la séance par groupe à partir de 
</t>
  </si>
  <si>
    <t xml:space="preserve">Animation  ALSH journée enfant</t>
  </si>
  <si>
    <t xml:space="preserve">Animation groupes d'adultes la journée, à partir de </t>
  </si>
  <si>
    <r>
      <rPr>
        <sz val="13"/>
        <rFont val="Arial"/>
        <family val="2"/>
        <charset val="1"/>
      </rPr>
      <t xml:space="preserve">Club relais du mercredi</t>
    </r>
    <r>
      <rPr>
        <sz val="13"/>
        <color rgb="FF0000FF"/>
        <rFont val="Arial"/>
        <family val="2"/>
        <charset val="1"/>
      </rPr>
      <t xml:space="preserve"> par enfant et par trimestre</t>
    </r>
  </si>
  <si>
    <t xml:space="preserve">140.00</t>
  </si>
  <si>
    <t xml:space="preserve">
30016504000068</t>
  </si>
  <si>
    <t xml:space="preserve">Centre de Culture Ouvrière (CCO)</t>
  </si>
  <si>
    <t xml:space="preserve">Avenant N°2</t>
  </si>
  <si>
    <t xml:space="preserve">Ajustement tarifaire</t>
  </si>
  <si>
    <t xml:space="preserve">Avenant N°3</t>
  </si>
  <si>
    <t xml:space="preserve">211 300 553 00016</t>
  </si>
  <si>
    <t xml:space="preserve">Gestion et exploitation du Complexe Sportif René Magnac</t>
  </si>
  <si>
    <t xml:space="preserve">Procédure négociée ouverte</t>
  </si>
  <si>
    <t xml:space="preserve">Code commune</t>
  </si>
  <si>
    <t xml:space="preserve">Commune de Marseille</t>
  </si>
  <si>
    <t xml:space="preserve">ANNEXE 7.1 BIS TARIFS ACTIVITES DE SERVICE PUBLIC en vigueur depuis le 30/10/19
ANNEXE 7.2 TARIFS ACTIVITES ANNEXES en vigeur depuis le 26/08/18</t>
  </si>
  <si>
    <t xml:space="preserve">Entrée piscine
</t>
  </si>
  <si>
    <t xml:space="preserve">5
</t>
  </si>
  <si>
    <t xml:space="preserve">Location 1h ligne d'eau / associations</t>
  </si>
  <si>
    <t xml:space="preserve">1 séance aquagym</t>
  </si>
  <si>
    <t xml:space="preserve">Location 1h court extérieur</t>
  </si>
  <si>
    <t xml:space="preserve">Stage multisport vacances</t>
  </si>
  <si>
    <t xml:space="preserve">SAS CSGSG
(Complexe Sportif grand Saint Giniez)</t>
  </si>
  <si>
    <t xml:space="preserve">modification de l'article 23.1 relatif aux tarifs et indexation et de l'annexe 6 relative aux plannings</t>
  </si>
  <si>
    <t xml:space="preserve">DEPPGE</t>
  </si>
  <si>
    <t xml:space="preserve">remboursement des pertes d'exploitation, de travaux réalisés par le délégataire et des surconsommations d'eau liées à une fuite à la piscine</t>
  </si>
  <si>
    <t xml:space="preserve">5147192.91</t>
  </si>
  <si>
    <t xml:space="preserve">21130055300016</t>
  </si>
  <si>
    <t xml:space="preserve">Exploitation du Palais Omnisport Mareille Grand Est</t>
  </si>
  <si>
    <t xml:space="preserve">ANNEXE 4 SEPTEM en vigueur depuis le 01/09/19</t>
  </si>
  <si>
    <t xml:space="preserve">1 entrée glace
</t>
  </si>
  <si>
    <t xml:space="preserve">5.30
</t>
  </si>
  <si>
    <t xml:space="preserve">1 entrée glace famille 2+1 (avec patins)</t>
  </si>
  <si>
    <t xml:space="preserve">15.80</t>
  </si>
  <si>
    <t xml:space="preserve">Pack anniversaire 12 enfants</t>
  </si>
  <si>
    <t xml:space="preserve">1 entrée glisse</t>
  </si>
  <si>
    <t xml:space="preserve">5.30</t>
  </si>
  <si>
    <t xml:space="preserve">1h entraînement glace association</t>
  </si>
  <si>
    <t xml:space="preserve">SARL LSPGG
(Loisirs Sportifs Palais de la Glace et de la Glisse)</t>
  </si>
  <si>
    <t xml:space="preserve">modifications de diverses dispositions du contrat</t>
  </si>
  <si>
    <t xml:space="preserve">sans objet</t>
  </si>
  <si>
    <t xml:space="preserve">révision annuelle de la grille tarifaire</t>
  </si>
  <si>
    <t xml:space="preserve">évolution du système de contrôle d'accès informatisé et remplacement du matériel scénographique de la patinoire ludique</t>
  </si>
  <si>
    <t xml:space="preserve">Avenant N°4</t>
  </si>
  <si>
    <t xml:space="preserve">Avenant N°5</t>
  </si>
  <si>
    <t xml:space="preserve">transfert de la responsabilité du renouvellement de la surface de roulement du skate park et amélioration du système de contrôle d'accès informatisé (financement du solde)</t>
  </si>
  <si>
    <t xml:space="preserve">Avenant N°6</t>
  </si>
  <si>
    <t xml:space="preserve">avenant indemnitaire pour l'organisation de la finale du grand prix ISU</t>
  </si>
  <si>
    <t xml:space="preserve">17272140.03</t>
  </si>
  <si>
    <t xml:space="preserve">Avenant N°7</t>
  </si>
  <si>
    <t xml:space="preserve">Avenant N°8</t>
  </si>
  <si>
    <t xml:space="preserve">avenant indemnitaire pour l'organisation du spectacle "le Cirque de Moscou sur glace"</t>
  </si>
  <si>
    <t xml:space="preserve">17304762.61</t>
  </si>
  <si>
    <t xml:space="preserve">Avenant N°9</t>
  </si>
  <si>
    <t xml:space="preserve">Avenant N°10</t>
  </si>
  <si>
    <t xml:space="preserve">modification de la grille tarifaire applicable au 01/09/2018</t>
  </si>
  <si>
    <t xml:space="preserve">Avenant N°11</t>
  </si>
  <si>
    <t xml:space="preserve">avenant indemnitaire pour le remboursement des dépenses relatives à l'évolution du skatepark pour les années 2017 et 2018</t>
  </si>
  <si>
    <t xml:space="preserve">17402403.82</t>
  </si>
  <si>
    <t xml:space="preserve">Avenant N°12</t>
  </si>
  <si>
    <t xml:space="preserve">Avenant N°13</t>
  </si>
  <si>
    <t xml:space="preserve">avenant indemnitaire pour le remboursement des dépenses relatives à l'évolution du skatepark pour l'année 2019</t>
  </si>
  <si>
    <t xml:space="preserve">17451400.95</t>
  </si>
  <si>
    <t xml:space="preserve">Gestion et exploitation du Centre équestre Marseille-Pastré</t>
  </si>
  <si>
    <t xml:space="preserve">Procédure négociée restreinte</t>
  </si>
  <si>
    <t xml:space="preserve">ANNEXE 11 QUATER en vigueur depuis le 30/10/19 et ANNEXE 12 en vigueur depuis le 31/08/15</t>
  </si>
  <si>
    <t xml:space="preserve">1 cours particulier
</t>
  </si>
  <si>
    <t xml:space="preserve">49
</t>
  </si>
  <si>
    <t xml:space="preserve">Cotisation adulte</t>
  </si>
  <si>
    <t xml:space="preserve">Abonnement 1x/smne poney </t>
  </si>
  <si>
    <t xml:space="preserve">Découverte (4/5ans)</t>
  </si>
  <si>
    <t xml:space="preserve">5 cours collectifs</t>
  </si>
  <si>
    <t xml:space="preserve">SARL LS PASTRE
(Loisirs Sportifs Pastré)</t>
  </si>
  <si>
    <t xml:space="preserve">transfert de la convention à la SARL LS Pastré</t>
  </si>
  <si>
    <t xml:space="preserve">corrections d'erreurs matérielles</t>
  </si>
  <si>
    <t xml:space="preserve">ajustements de l'annexe 11 et révision de la grille tarifaire des activités de service public</t>
  </si>
  <si>
    <t xml:space="preserve">modification des modalités de paiement des séances socio-éducatives</t>
  </si>
  <si>
    <t xml:space="preserve">protocole</t>
  </si>
  <si>
    <t xml:space="preserve">protocole transactionnel indemnitaire</t>
  </si>
  <si>
    <t xml:space="preserve">ajustements de l'annexe 11 bis concernant la grille tarifaire des activités de service public</t>
  </si>
  <si>
    <t xml:space="preserve">ajustements de l'annexe 11 quater concernant la grille tarifaire des activités de service public</t>
  </si>
  <si>
    <t xml:space="preserve">211 300 553 00016 </t>
  </si>
  <si>
    <t xml:space="preserve">Gestion, animation et exploitation des espaces culturels du silo d'arenc</t>
  </si>
  <si>
    <t xml:space="preserve">commune de Marseille</t>
  </si>
  <si>
    <t xml:space="preserve">Location salle grande jauge assis minimum garanti (sinon 11% des recettes)</t>
  </si>
  <si>
    <t xml:space="preserve">Location salle jauge assis debout minimum garanti (sinon 11% des recettes)</t>
  </si>
  <si>
    <t xml:space="preserve">Mise à disposition de la salle pour les associations dans le cadre des gratuités Ville de Marseille prix forfaitaire</t>
  </si>
  <si>
    <t xml:space="preserve">Privatisation journée salle + salle des mamelles</t>
  </si>
  <si>
    <t xml:space="preserve">Privatisation 1/2 journée salle + salle des mamelles</t>
  </si>
  <si>
    <t xml:space="preserve">SAS LES ESPACES CULTURELS DU SILO D'ARENC</t>
  </si>
  <si>
    <t xml:space="preserve">Cession du contrat de la societé VEGA à la SAS LES ESPACES CULTURELS DU SILO D'ARENC</t>
  </si>
  <si>
    <t xml:space="preserve">Indemnisation pour élargissement des événements d'inauguration sur le mois de septembre tout entier</t>
  </si>
  <si>
    <t xml:space="preserve">170000.00</t>
  </si>
  <si>
    <t xml:space="preserve">Précisions apportées pour les formules de révision ; Indemnisation pour retard de 34 jours (au-delà des 3 mois gratuits) dans la mise à disposition de l'équipement ; Indemnisation pour des réserves bâtimentaires non levées</t>
  </si>
  <si>
    <t xml:space="preserve">Indemnisation pour matériel défectueux (monte camion et tribune télescopique) ; Indemnisation pour jauge écart avec 1900 places (année 2012) ; Indemnisation pour intégration des prestations son et lumière dans les tarifs de location de salle pour compenser la jauge 1900 places , mise en place grille tarifaire </t>
  </si>
  <si>
    <t xml:space="preserve">Indemnisation pour rodage monte camion (location de matériel complémentaire) ; Indemnisation pour achat de matériel scénique complémentaire (adapté en cas de panne monte camion)
Indemnisation pour mise en configuration salle de spectacle, jauge écart avec 1900 places, absence emplacement publicitaire façade nord (années 2012-2013) ; Indemnisation pour intégration des prestations son et lumière dans les tarifs de location de salle (année 2013)</t>
  </si>
  <si>
    <t xml:space="preserve">Mise à jour de la grille tarifaire</t>
  </si>
  <si>
    <t xml:space="preserve">Indemnisation pour mise en configuration salle de spectacle, jauge écart avec 1900 places, absence emplacement publicitaire façade nord (années 2014) ; Modalités d'imposition de la TVA sur les participations Ville ; Indemnisation (augmentation de la participation Ville) pour absence de l'Opéra</t>
  </si>
  <si>
    <t xml:space="preserve">Mise à jour de la grille tarifaire et protocole transactionnel avec Indemnisation pour mise en configuration, écart jauge, absence emplacement publicitaire… (années 2015-2021)</t>
  </si>
  <si>
    <t xml:space="preserve">Mise en place du contrat de naming CEPAC</t>
  </si>
  <si>
    <t xml:space="preserve">Gestion et animation de la salle de musiques actuelles de l'Affranchi </t>
  </si>
  <si>
    <t xml:space="preserve">Tarif moyen de la billeterie en TTC</t>
  </si>
  <si>
    <t xml:space="preserve">adhésion annuelle</t>
  </si>
  <si>
    <t xml:space="preserve">Mise à disposition du studio d'enregistrement pour 1 journée en TTC</t>
  </si>
  <si>
    <t xml:space="preserve">Mise à disposition salle pour répétition sur scène 1 journée en TTC</t>
  </si>
  <si>
    <t xml:space="preserve">ASSOCIATION R'VALLEE</t>
  </si>
  <si>
    <t xml:space="preserve">Gestion et animation du Château de la Buzine </t>
  </si>
  <si>
    <t xml:space="preserve">ticket ciné plein tarif</t>
  </si>
  <si>
    <t xml:space="preserve">ticket ciné tarif réduit</t>
  </si>
  <si>
    <t xml:space="preserve">tarif ciné moins de 14 ans</t>
  </si>
  <si>
    <t xml:space="preserve">ticket expo plein tarif</t>
  </si>
  <si>
    <t xml:space="preserve">ticket expo tarif réduit</t>
  </si>
  <si>
    <t xml:space="preserve">ASSOCIATION CHATEAU DE LA BUZINE</t>
  </si>
  <si>
    <t xml:space="preserve">Transfert du contrat à la société dédiée (De l'assocition Cinémathèque à l'assscoiation Château de la Buzine)</t>
  </si>
  <si>
    <t xml:space="preserve">
201919028100</t>
  </si>
  <si>
    <t xml:space="preserve"> </t>
  </si>
  <si>
    <t xml:space="preserve">Gestion du stationnement payant sur voirie</t>
  </si>
  <si>
    <t xml:space="preserve">Tarifs conforme à la Délibération n°19/0489/DDCV du 17/06/2019 relative au stationnement payant sur voirie : critères d'attribution des abonnements</t>
  </si>
  <si>
    <t xml:space="preserve">Abonnement annuel statut RESIDENT
</t>
  </si>
  <si>
    <t xml:space="preserve">Abonnement annuel statut PROFESSION MOBILE
</t>
  </si>
  <si>
    <t xml:space="preserve">
Abonnement annuel statut AUTOPARTAGE</t>
  </si>
  <si>
    <t xml:space="preserve">
Tarif stationnement 30 minutes 
(longue durée)</t>
  </si>
  <si>
    <t xml:space="preserve">Tarifs stationnement 4H30
(longue durée)</t>
  </si>
  <si>
    <t xml:space="preserve">SAGS MARSEILLE</t>
  </si>
  <si>
    <t xml:space="preserve">Modification du contrat de Délégation de Service Public pour le stationnement payant sur voirie afin de l'adapter aux exigences du Règlement Général sur la protection des Données (RGPD) pour la protection des données à caractère personnel.</t>
  </si>
  <si>
    <t xml:space="preserve">Gestion et exploitation de la Fourrière Municipale</t>
  </si>
  <si>
    <t xml:space="preserve">Tarifs conformes l’arrêté ministériel du 28 novembre 2003 fixant les tarifs maxima des frais de fourrière pour véhicules dans les communes les plus importantes</t>
  </si>
  <si>
    <t xml:space="preserve">Restitution avant commencement d’exécution de la mise en fourrière (voiture)</t>
  </si>
  <si>
    <t xml:space="preserve">
15,20</t>
  </si>
  <si>
    <t xml:space="preserve">Restitution sur place (voiture)</t>
  </si>
  <si>
    <t xml:space="preserve">Remorquage (voiture)</t>
  </si>
  <si>
    <t xml:space="preserve">Gardiennage (par tranche de 24H)
(voiture)</t>
  </si>
  <si>
    <t xml:space="preserve">Expertise
(voiture)</t>
  </si>
  <si>
    <t xml:space="preserve">844 5031 8500 010</t>
  </si>
  <si>
    <t xml:space="preserve">SARL EGS MARSEILLE</t>
  </si>
  <si>
    <t xml:space="preserve">Mise à disposition du Délégataire, à titre transitoire, d’un site de pré-fourriere municipale, situé 24 bd Ferdinand de Lesseps (13003) dans l’attente de la réception des travaux du site prévu initialement dans le contrat au 58 bd du Capitaine Gèze (13014)</t>
  </si>
  <si>
    <r>
      <rPr>
        <sz val="11"/>
        <color rgb="FF000000"/>
        <rFont val="Arial"/>
        <family val="2"/>
        <charset val="1"/>
      </rPr>
      <t xml:space="preserve">M</t>
    </r>
    <r>
      <rPr>
        <sz val="13"/>
        <color rgb="FF000000"/>
        <rFont val="Arial"/>
        <family val="2"/>
        <charset val="1"/>
      </rPr>
      <t xml:space="preserve">odalités d’application des obligations prévues par le RGPD, qui s’imposent à la Ville de Marseille en tant que responsable de traitement des données personnelles et au délégataire en tant que sous-traitant au sens du RGPD.</t>
    </r>
  </si>
  <si>
    <t xml:space="preserve">Restauration scolaire du 1er degré</t>
  </si>
  <si>
    <t xml:space="preserve">824 224</t>
  </si>
  <si>
    <t xml:space="preserve">Repas tarif normal TTC</t>
  </si>
  <si>
    <t xml:space="preserve">Repas tarif réduit TTC</t>
  </si>
  <si>
    <t xml:space="preserve">Société Marseillaise de Restauration et service (Sodexo Marseille)</t>
  </si>
  <si>
    <t xml:space="preserve">Création et aménagement d'un office et un self-service sur le nouveau site André Allar, 13015 Marseille</t>
  </si>
  <si>
    <t xml:space="preserve">80135.37 </t>
  </si>
  <si>
    <t xml:space="preserve">Extension et installation de matériels complémentaires sur un certain nombre d'offices</t>
  </si>
  <si>
    <t xml:space="preserve">503 603.69</t>
  </si>
  <si>
    <t xml:space="preserve">Partenariat Public Privé</t>
  </si>
  <si>
    <t xml:space="preserve">Stade vélodrome et ses abords</t>
  </si>
  <si>
    <t xml:space="preserve">Dialogue compétitif</t>
  </si>
  <si>
    <t xml:space="preserve">134767727 (investissement initial des partenaires publics)</t>
  </si>
  <si>
    <t xml:space="preserve">AREMA</t>
  </si>
  <si>
    <t xml:space="preserve">Restructuration et extension du stade Delort</t>
  </si>
  <si>
    <t xml:space="preserve">Causes légitimes</t>
  </si>
  <si>
    <t xml:space="preserve">Modalités de facturation desfluides</t>
  </si>
  <si>
    <t xml:space="preserve">Coupe du monde de Rugby 2023 - JO 2024 – conditions d'exploitation</t>
  </si>
  <si>
    <t xml:space="preserve">Modalités d'utilisation du parvis du stade Vélodrome</t>
  </si>
  <si>
    <t xml:space="preserve">Intitulé</t>
  </si>
  <si>
    <t xml:space="preserve">Tarif</t>
  </si>
  <si>
    <t xml:space="preserve">Social</t>
  </si>
  <si>
    <t xml:space="preserve">Animation et gestion de la MPT Corderie Saint-Victor</t>
  </si>
  <si>
    <t xml:space="preserve">33 bd de la Corderie 13007 Marseille</t>
  </si>
  <si>
    <t xml:space="preserve">MPT Corderie</t>
  </si>
  <si>
    <t xml:space="preserve">- Comédie musicale (enfants) : 285€/an           - théâtre (8-11 ans) : 285€/an, (ados, adultes) : 300€/an                                                                 -  Danse classique (6-12 ans) : 285€/an            - Baby school musical (3-5 ans) : 250€/an       - Pilates (ados, adultes) : 300€/an</t>
  </si>
  <si>
    <t xml:space="preserve">EPISEC</t>
  </si>
  <si>
    <t xml:space="preserve">Décalage de la prise d’effet des conventions au 8 juin 2018
</t>
  </si>
  <si>
    <t xml:space="preserve">Approbation du règlement intérieur</t>
  </si>
  <si>
    <t xml:space="preserve">Animation et gestion de la MPT Bonneveine Vieille Chapelle</t>
  </si>
  <si>
    <t xml:space="preserve">70 ave André Zénatti 13008 Marseille</t>
  </si>
  <si>
    <t xml:space="preserve">MPT  Bonneveine Vieille Chapelle</t>
  </si>
  <si>
    <t xml:space="preserve">- Anglais : 25€/mois                                               - Yoga : 30€/mois                                                 - Poterie : 30€/mois                                               - Self défense : 25€/mois                                      - Danse classique : 25€/mois</t>
  </si>
  <si>
    <t xml:space="preserve">Décalage de la date d'effet au 8 juin
</t>
  </si>
  <si>
    <t xml:space="preserve">Animation et gestion de la MPT Trois Lucs La Valentine</t>
  </si>
  <si>
    <t xml:space="preserve">36 tse de la Malvina 13012 Marseille</t>
  </si>
  <si>
    <t xml:space="preserve">MPT Trois Lucs La Valentine</t>
  </si>
  <si>
    <t xml:space="preserve">- Anglais (3-17 ans) : 275€/an                            -  Atelier informatique (séniors) : 450€/an         - Be bop (adultes) : 294€/an                               - Cirque (enfants) : 260€/an                                - Danse classique (enfants) : 266€/an</t>
  </si>
  <si>
    <t xml:space="preserve">Animation et gestion de la MPT Croix Rouge Château Gombert</t>
  </si>
  <si>
    <t xml:space="preserve">chemin ND de la Consolation 13013 Marseille </t>
  </si>
  <si>
    <t xml:space="preserve">MPT Croix Rouge Château Gombert</t>
  </si>
  <si>
    <t xml:space="preserve">- Gym (adultes) : 85 €/trimestre                           - Karaté (adultes) : 90 €/ trimestre                      - Judo (enfants) : 75 €/trimestre                          - Danse mordern jazz (préados, ados) : 80 € /trimestre                                                              - Danse orientale (ados) : 75 €/ trimestre                   </t>
  </si>
  <si>
    <t xml:space="preserve">Animation et gestion de la MPT Cinq Avenue Fissiaux</t>
  </si>
  <si>
    <t xml:space="preserve">2 ave Foch 13004 Marseille</t>
  </si>
  <si>
    <t xml:space="preserve">MPT Cinq Avenue Fissiaux</t>
  </si>
  <si>
    <t xml:space="preserve">- Baby gym : 77 €/trimestre                                  - Bacchata : 88 €/trimestre                                   - Echec enfants : 73 €/trimestre                          - Krav Maga : 87 €/trimestre                                - Musique : 139€/trimestre</t>
  </si>
  <si>
    <t xml:space="preserve">IFAC</t>
  </si>
  <si>
    <t xml:space="preserve">Décalage de la date d'effet au 8 juin</t>
  </si>
  <si>
    <t xml:space="preserve">Animation et gestion de la MPTTivoli Le Camas </t>
  </si>
  <si>
    <t xml:space="preserve">66 cours Franklin Roosevelt 13005 Marseille</t>
  </si>
  <si>
    <t xml:space="preserve">MPT Tivoli Le Camas</t>
  </si>
  <si>
    <t xml:space="preserve">- Atelier chant (adultes) : 313 €/an                    - Cirques enfants : 249 €/an                               - Danse éveil (4-5 ans) : 242 €/an                    - Fitness (adultes) : 313 €/an                             - Guitare (adulte) : 274 €/an</t>
  </si>
  <si>
    <t xml:space="preserve">332737394 00244 </t>
  </si>
  <si>
    <t xml:space="preserve">Animation et gestion de la MPT Julien ND du Mont Lodi</t>
  </si>
  <si>
    <t xml:space="preserve">33 cours Julien 13006 Marseille</t>
  </si>
  <si>
    <t xml:space="preserve">MPT Julien ND du Mont Lodi</t>
  </si>
  <si>
    <t xml:space="preserve">-Guitare (tous publics) :300 €/an                        - Piano (tous publics) : 300 €/an                         - Danse orientale (ados/adultes) : 237-285 €/an                                                                          - Théâtre anglais (adultes) : 285 €/an                - Jardin musical (bébé) : 192 €/an</t>
  </si>
  <si>
    <t xml:space="preserve">Animation et gestion de la MPT  Mazargue Sormiou</t>
  </si>
  <si>
    <t xml:space="preserve">28 ave de la Martheline 13009 Marseille</t>
  </si>
  <si>
    <t xml:space="preserve">MPT  Mazargue Sormiou</t>
  </si>
  <si>
    <t xml:space="preserve">- Streching : 100 €/an                                            - Hip hop : 110 €/an                                              - Zumba : 130 €/an                                                 - Gym seniors : 100 €/an                                      - Atelier créatif : 130 €/an</t>
  </si>
  <si>
    <t xml:space="preserve">Animation et gestion de la MPT Les Camoins Éoures Treille</t>
  </si>
  <si>
    <t xml:space="preserve">1 chemin des Mines 13011 Marseille</t>
  </si>
  <si>
    <t xml:space="preserve">MPT Les Camoins Éoures Treille</t>
  </si>
  <si>
    <t xml:space="preserve">- Atelier argile et créativité (4 - 7 ans) : 265 €/an                                                                           - Atelier écriture : 300 €/an                                  - Dessin (adultes) : 365 €/an                               - Piano : 440 €/an                                                 - Théâtre (7-11 ans) : 275 €/an</t>
  </si>
  <si>
    <t xml:space="preserve">Extension de locaux</t>
  </si>
  <si>
    <t xml:space="preserve">Animation et gestion de la MPT Saint-Barnabé La Fourragère</t>
  </si>
  <si>
    <t xml:space="preserve">1 rue Gustave Salicis 13012 Marseille</t>
  </si>
  <si>
    <t xml:space="preserve">MPT Saint-Barnabé La Fourragère</t>
  </si>
  <si>
    <t xml:space="preserve">- Judo (4-6 ans) : 85 €/trimestre                          - Judo (ados, adultes) : 95 €/ trimestre              - Pilates (adulte) : 145 €/ trimestre                      - Yoga 115 €/ trimestre                                         - Hip hop (enfants, ados) : 90 €/trimestre</t>
  </si>
  <si>
    <t xml:space="preserve">Animation et gestion de la MPT Grand Saint-Antoine </t>
  </si>
  <si>
    <t xml:space="preserve">12 bd du Commandant Robert Thollon 13015 Marseille</t>
  </si>
  <si>
    <t xml:space="preserve">MPT Grand Saint-Antoine</t>
  </si>
  <si>
    <t xml:space="preserve">- Danse : 130 €/an                                                 - Danse du monde : 180 €/an                             - Gym énergie : 130 €/an                                      - Théâtre : 180 €/an                                               - Ludothèque : gratuit</t>
  </si>
  <si>
    <t xml:space="preserve">Animation et gestion de la MPT Joliette République</t>
  </si>
  <si>
    <t xml:space="preserve">66 rue de l’Evêché 13002 Marseille</t>
  </si>
  <si>
    <t xml:space="preserve">MPT Joliette République</t>
  </si>
  <si>
    <t xml:space="preserve">- Couture (adultes) : 210€/an                               - Yoga (adulte) : 210€/an                                    - Activités multisport (enfants et ados) : 10€/trimestre                                                          - Danse contemporaine (enfants) : 138€/an    - Capoeira (enfants) : 138€/an</t>
  </si>
  <si>
    <t xml:space="preserve">LLM</t>
  </si>
  <si>
    <t xml:space="preserve">Décalage de la date d'effet au 8 juin
 </t>
  </si>
  <si>
    <t xml:space="preserve">Animation et gestion de la MPT Saint-Mauront La Vilette</t>
  </si>
  <si>
    <t xml:space="preserve">18 rue Julien 13003 Marseille</t>
  </si>
  <si>
    <t xml:space="preserve">MPT Saint-Mauront La Vilette</t>
  </si>
  <si>
    <t xml:space="preserve">- Sorties familles : 5 €/adultes/sortie                                                   2 €/enfant/sortie                    - Eveil musical (3-6 ans) : 30 €/trimestre            - Piano (enfants, jeunes adultes) : 50 €/trimestre                                                               - Boxe 15 €/trimestre                                             - Self-dépense : 25 €/mois</t>
  </si>
  <si>
    <t xml:space="preserve">Animation et gestion de la MPT  Aygalade Olivier Bleu</t>
  </si>
  <si>
    <t xml:space="preserve">1 tse de l’Ecole de l’Oasis 13015 Marseille</t>
  </si>
  <si>
    <t xml:space="preserve">MPT  Aygalade Olivier Bleu</t>
  </si>
  <si>
    <t xml:space="preserve">- Hip hop (6-11 ans) : 150€/an                            - Karaté (6-11 ans) : 150€/an                              - Espaces Jeunes (11-17 ans) : 10€/an     </t>
  </si>
  <si>
    <t xml:space="preserve">Animation et gestion de la MPT Saint-Louis Campagne Lévêque</t>
  </si>
  <si>
    <t xml:space="preserve">2 bd Ledru Rollin 13015 Marseille</t>
  </si>
  <si>
    <t xml:space="preserve">MPT Saint-Louis Campagne Lévêque</t>
  </si>
  <si>
    <t xml:space="preserve">- Hip hop (enfants à partir de 5 ans) : 20€/ mois                                                                        - Boxe (enfants à partir de 8 ans) : 20€/mois   -  Viet Vu Dao (adultes et ados) : 5€/mois        - PACQUAM : 10€/an                                  </t>
  </si>
  <si>
    <t xml:space="preserve">Animation et gestion de la MPT Notre Dame Limite Kallisté</t>
  </si>
  <si>
    <t xml:space="preserve">65 chemin des Bourrely 13015 Marseille</t>
  </si>
  <si>
    <t xml:space="preserve">MPT Notre Dame Limite Kallisté</t>
  </si>
  <si>
    <t xml:space="preserve">- Sorties Théâtre et culturelles (famille) : 1€/personne                                                          -  Ateliers du mercredi (tout public) : 10€/an/personne                                                   - Création d'un ordinateur (11-17 ans) : 100€ -  Secteur jeunesse (11-17 ans) :  2€ -5€          - Séjour (Raid, Scoloisirs, séjour été) 12 - 17 ans : 20€ le séjour par jeune  </t>
  </si>
  <si>
    <t xml:space="preserve">Animation et gestion de la MPT Romain Rolland Saint-Tronc</t>
  </si>
  <si>
    <t xml:space="preserve">254 bd Romain Rolland 13010 Marseille</t>
  </si>
  <si>
    <t xml:space="preserve">MPT Romain Rolland Saint-Tronc</t>
  </si>
  <si>
    <t xml:space="preserve">- Peinture : 250€/an                                              - Poterie : 280€/an                                                 - Judo (4-6 ans) : 210€/an                                  - Théâtre : 250€/an                                                - Claquettes (Enfants) : 170€/an, (adultes) : 250€/an                    </t>
  </si>
  <si>
    <t xml:space="preserve">Synergie Family</t>
  </si>
  <si>
    <t xml:space="preserve">Animation et gestion de la MPT Rouguière Libérateurs</t>
  </si>
  <si>
    <t xml:space="preserve">89 bd des Libérateurs 13011 Marseille</t>
  </si>
  <si>
    <t xml:space="preserve">MPT Rouguière Libérateurs</t>
  </si>
  <si>
    <t xml:space="preserve">- Baby gym (enfants) : 200€/an                           - Hip hop (enfants, ados) : 200€/an, (adultes) : 250€/an                                                                  - Karaté (enfants, ados) : 180€/an, (adultes) : 240€/an                                                                  - Yoga (ados) : 200€/an, (adultes, séniors) : 240€/an                                                                   - Atelier de français (adultes, séniors) : gratuit                                                                          </t>
  </si>
  <si>
    <t xml:space="preserve">Animation et gestion de la MPT Les Caillols</t>
  </si>
  <si>
    <t xml:space="preserve">40 chemin des Campanules 13012 Marseille </t>
  </si>
  <si>
    <t xml:space="preserve">MPT Les Caillols</t>
  </si>
  <si>
    <t xml:space="preserve">En fonction du quotient familial. Les tarifs varient entre 249 €/an et 108,70 €/an.</t>
  </si>
  <si>
    <t xml:space="preserve">Animation et gestion de la MPTBougainvilliers Maurelle </t>
  </si>
  <si>
    <t xml:space="preserve">48 ave de Frais Vallon Bât E 13013 Marseille</t>
  </si>
  <si>
    <t xml:space="preserve">MPT Bougainvilliers Maurelle</t>
  </si>
  <si>
    <t xml:space="preserve">En fonction du quotient familial</t>
  </si>
  <si>
    <t xml:space="preserve">Animation et gestion de la MPT Les Olives La Marie</t>
  </si>
  <si>
    <t xml:space="preserve">50 bd Fournacle 13013 Marseille</t>
  </si>
  <si>
    <t xml:space="preserve">MPT Les Olives La Marie</t>
  </si>
  <si>
    <t xml:space="preserve">Animation et gestion de la MPT Belle de Mai</t>
  </si>
  <si>
    <t xml:space="preserve">6, Bd Boyer 13003 Marseille</t>
  </si>
  <si>
    <t xml:space="preserve">MPT Belle de Mai</t>
  </si>
  <si>
    <t xml:space="preserve">Judo (enfants et ados) : 190€/an                         Danse moderne Jazz (adultes) : 225€/an       Couture (adultes) : 135€/an                             Loto Seniors : 10€/mois                  Informatique (adultes et séniors) : 5€/trimestre               </t>
  </si>
  <si>
    <t xml:space="preserve">Association Léo Lagrange Méditerranée</t>
  </si>
  <si>
    <t xml:space="preserve">Correction d’une erreur matérielle dans la formule de révision</t>
  </si>
  <si>
    <t xml:space="preserve">Animation et gestion de la MPT Saint-Lambert Bompard</t>
  </si>
  <si>
    <t xml:space="preserve">7, Bd Marius Thomas 13007 Marseille</t>
  </si>
  <si>
    <t xml:space="preserve">MPT Saint-Lambert Bompard</t>
  </si>
  <si>
    <t xml:space="preserve">- Sorties jeunes : 20 €/journée                            - Pilates (adultes) : 300 €/an                                - Théêtre (enfants) : 270 €/an                             - Danse (enfants) : 270 €/an                                - Atelier numérique (seniors) : 300 €/an</t>
  </si>
  <si>
    <t xml:space="preserve">FAIL</t>
  </si>
  <si>
    <t xml:space="preserve">Animation et gestion de la MPT Kléber Saint-Lazare</t>
  </si>
  <si>
    <t xml:space="preserve">16, rue Desaix 13003 Mraseille</t>
  </si>
  <si>
    <t xml:space="preserve">MPT Kléber Saint-Lazare</t>
  </si>
  <si>
    <t xml:space="preserve">- Karaté (enfants)  : 27 €/mois                             - Baby gym : 45 €/trimestre                                  - Hip hop (enfants) : 35€/    trimestre                  - Pilates : 35 €/trimestre                                        - Initiation informatique (adultes) : 30€/ trimestre                            </t>
  </si>
  <si>
    <t xml:space="preserve">FAIL 13</t>
  </si>
  <si>
    <t xml:space="preserve">Modification des locaux</t>
  </si>
  <si>
    <t xml:space="preserve">Animation et gestion de la MPT Vallée de l'Huveaune</t>
  </si>
  <si>
    <t xml:space="preserve">4, rue Gimon 13011 Marseille</t>
  </si>
  <si>
    <t xml:space="preserve">MPT Vallée de l'Huveaune</t>
  </si>
  <si>
    <t xml:space="preserve">-Baby gym : 220 €/an                                            - Hip hop (enfants, jeunes) : 270 €/an                - Théâtre (enfants, jeunes) :  270 €/an              - Ma ville est citoyenne (jeunes) : 80 €/an        - Chorale : 320 €/an </t>
  </si>
  <si>
    <t xml:space="preserve">Animation et gestion de la MPT Saint-Barthélémy</t>
  </si>
  <si>
    <t xml:space="preserve">Avenue Salvator Allende 13014 Marseille</t>
  </si>
  <si>
    <t xml:space="preserve">MPT Saint-Barthélémy</t>
  </si>
  <si>
    <t xml:space="preserve">-Activités culturelles et sportives : 250 €/an      - Club juniors : 300 €/an                                      - Sorties famille : 7,5 €/adulte/sortie                                                   5 €/enfant/sortie                      </t>
  </si>
  <si>
    <t xml:space="preserve">AGAMFA</t>
  </si>
</sst>
</file>

<file path=xl/styles.xml><?xml version="1.0" encoding="utf-8"?>
<styleSheet xmlns="http://schemas.openxmlformats.org/spreadsheetml/2006/main">
  <numFmts count="9">
    <numFmt numFmtId="164" formatCode="General"/>
    <numFmt numFmtId="165" formatCode="@"/>
    <numFmt numFmtId="166" formatCode="0.00"/>
    <numFmt numFmtId="167" formatCode="0"/>
    <numFmt numFmtId="168" formatCode="YYYY\-MM\-DD"/>
    <numFmt numFmtId="169" formatCode="#,##0\ [$€-40C];\-#,##0\ [$€-40C]"/>
    <numFmt numFmtId="170" formatCode="00.00"/>
    <numFmt numFmtId="171" formatCode="DD/MM/YY"/>
    <numFmt numFmtId="172" formatCode="#,##0\ [$€-40C];[RED]\-#,##0\ [$€-40C]"/>
  </numFmts>
  <fonts count="36">
    <font>
      <sz val="11"/>
      <color rgb="FF000000"/>
      <name val="Calibri"/>
      <family val="2"/>
      <charset val="1"/>
    </font>
    <font>
      <sz val="10"/>
      <name val="Arial"/>
      <family val="0"/>
    </font>
    <font>
      <sz val="10"/>
      <name val="Arial"/>
      <family val="0"/>
    </font>
    <font>
      <sz val="10"/>
      <name val="Arial"/>
      <family val="0"/>
    </font>
    <font>
      <sz val="11"/>
      <color rgb="FF000000"/>
      <name val="Arial"/>
      <family val="2"/>
      <charset val="1"/>
    </font>
    <font>
      <sz val="11"/>
      <color rgb="FFFF0000"/>
      <name val="Arial"/>
      <family val="2"/>
      <charset val="1"/>
    </font>
    <font>
      <b val="true"/>
      <sz val="13"/>
      <color rgb="FFFF0000"/>
      <name val="Arial"/>
      <family val="2"/>
      <charset val="1"/>
    </font>
    <font>
      <b val="true"/>
      <sz val="11"/>
      <color rgb="FFFF0000"/>
      <name val="Arial"/>
      <family val="2"/>
      <charset val="1"/>
    </font>
    <font>
      <b val="true"/>
      <sz val="11"/>
      <color rgb="FF000000"/>
      <name val="Arial"/>
      <family val="2"/>
      <charset val="1"/>
    </font>
    <font>
      <b val="true"/>
      <sz val="13"/>
      <color rgb="FF000000"/>
      <name val="Arial"/>
      <family val="2"/>
      <charset val="1"/>
    </font>
    <font>
      <b val="true"/>
      <sz val="13"/>
      <color rgb="FFFFFFFF"/>
      <name val="Arial"/>
      <family val="2"/>
      <charset val="1"/>
    </font>
    <font>
      <b val="true"/>
      <sz val="13"/>
      <color rgb="FF0000FF"/>
      <name val="Arial"/>
      <family val="2"/>
      <charset val="1"/>
    </font>
    <font>
      <b val="true"/>
      <sz val="13"/>
      <color rgb="FF00FF00"/>
      <name val="Arial"/>
      <family val="2"/>
      <charset val="1"/>
    </font>
    <font>
      <b val="true"/>
      <sz val="13"/>
      <color rgb="FFA8A600"/>
      <name val="Arial"/>
      <family val="2"/>
      <charset val="1"/>
    </font>
    <font>
      <i val="true"/>
      <sz val="11"/>
      <color rgb="FFFF0000"/>
      <name val="Arial"/>
      <family val="2"/>
      <charset val="1"/>
    </font>
    <font>
      <i val="true"/>
      <sz val="13"/>
      <color rgb="FFFF0000"/>
      <name val="Arial"/>
      <family val="2"/>
      <charset val="1"/>
    </font>
    <font>
      <i val="true"/>
      <sz val="11"/>
      <color rgb="FFFF0000"/>
      <name val="Calibri"/>
      <family val="2"/>
      <charset val="1"/>
    </font>
    <font>
      <i val="true"/>
      <u val="single"/>
      <sz val="13"/>
      <color rgb="FFFF0000"/>
      <name val="Arial"/>
      <family val="2"/>
      <charset val="1"/>
    </font>
    <font>
      <sz val="13"/>
      <color rgb="FF000000"/>
      <name val="Arial"/>
      <family val="2"/>
      <charset val="1"/>
    </font>
    <font>
      <sz val="13"/>
      <color rgb="FF0000FF"/>
      <name val="Arial"/>
      <family val="2"/>
      <charset val="1"/>
    </font>
    <font>
      <sz val="13"/>
      <name val="Arial"/>
      <family val="2"/>
      <charset val="1"/>
    </font>
    <font>
      <sz val="11"/>
      <name val="Arial"/>
      <family val="2"/>
      <charset val="1"/>
    </font>
    <font>
      <i val="true"/>
      <sz val="13"/>
      <name val="Arial"/>
      <family val="2"/>
      <charset val="1"/>
    </font>
    <font>
      <sz val="13"/>
      <color rgb="FFFF0000"/>
      <name val="Arial"/>
      <family val="2"/>
      <charset val="1"/>
    </font>
    <font>
      <sz val="11"/>
      <name val="Calibri"/>
      <family val="2"/>
      <charset val="1"/>
    </font>
    <font>
      <sz val="12"/>
      <name val="Arial"/>
      <family val="2"/>
      <charset val="1"/>
    </font>
    <font>
      <sz val="12"/>
      <color rgb="FF0000FF"/>
      <name val="Arial"/>
      <family val="2"/>
      <charset val="1"/>
    </font>
    <font>
      <b val="true"/>
      <sz val="26"/>
      <color rgb="FF000000"/>
      <name val="Calibri"/>
      <family val="2"/>
      <charset val="1"/>
    </font>
    <font>
      <sz val="12"/>
      <color rgb="FF000000"/>
      <name val="Arial"/>
      <family val="2"/>
      <charset val="1"/>
    </font>
    <font>
      <b val="true"/>
      <sz val="13"/>
      <name val="Arial"/>
      <family val="2"/>
      <charset val="1"/>
    </font>
    <font>
      <sz val="16"/>
      <color rgb="FF000000"/>
      <name val="Calibri"/>
      <family val="2"/>
      <charset val="1"/>
    </font>
    <font>
      <sz val="11"/>
      <color rgb="FFFF0000"/>
      <name val="Calibri"/>
      <family val="2"/>
      <charset val="1"/>
    </font>
    <font>
      <b val="true"/>
      <sz val="12"/>
      <color rgb="FFFF0000"/>
      <name val="Arial"/>
      <family val="2"/>
      <charset val="1"/>
    </font>
    <font>
      <i val="true"/>
      <sz val="12"/>
      <color rgb="FFFF0000"/>
      <name val="Arial"/>
      <family val="2"/>
      <charset val="1"/>
    </font>
    <font>
      <b val="true"/>
      <sz val="12"/>
      <color rgb="FF000000"/>
      <name val="Arial"/>
      <family val="2"/>
      <charset val="1"/>
    </font>
    <font>
      <sz val="12"/>
      <color rgb="FF000000"/>
      <name val="Calibri"/>
      <family val="2"/>
      <charset val="1"/>
    </font>
  </fonts>
  <fills count="12">
    <fill>
      <patternFill patternType="none"/>
    </fill>
    <fill>
      <patternFill patternType="gray125"/>
    </fill>
    <fill>
      <patternFill patternType="solid">
        <fgColor rgb="FFDDDDDD"/>
        <bgColor rgb="FFDCDCDC"/>
      </patternFill>
    </fill>
    <fill>
      <patternFill patternType="solid">
        <fgColor rgb="FFB2B2B2"/>
        <bgColor rgb="FFA9A9A9"/>
      </patternFill>
    </fill>
    <fill>
      <patternFill patternType="solid">
        <fgColor rgb="FFDCDCDC"/>
        <bgColor rgb="FFDDDDDD"/>
      </patternFill>
    </fill>
    <fill>
      <patternFill patternType="solid">
        <fgColor rgb="FF00FF00"/>
        <bgColor rgb="FF66FF00"/>
      </patternFill>
    </fill>
    <fill>
      <patternFill patternType="solid">
        <fgColor rgb="FFA9A9A9"/>
        <bgColor rgb="FFB2B2B2"/>
      </patternFill>
    </fill>
    <fill>
      <patternFill patternType="solid">
        <fgColor rgb="FFFFFFFF"/>
        <bgColor rgb="FFFFFFCC"/>
      </patternFill>
    </fill>
    <fill>
      <patternFill patternType="solid">
        <fgColor rgb="FF66FF00"/>
        <bgColor rgb="FF00FF00"/>
      </patternFill>
    </fill>
    <fill>
      <patternFill patternType="solid">
        <fgColor rgb="FFFFFF00"/>
        <bgColor rgb="FFFFFF00"/>
      </patternFill>
    </fill>
    <fill>
      <patternFill patternType="solid">
        <fgColor rgb="FFCCCCCC"/>
        <bgColor rgb="FFD3D3D3"/>
      </patternFill>
    </fill>
    <fill>
      <patternFill patternType="solid">
        <fgColor rgb="FFD3D3D3"/>
        <bgColor rgb="FFCCCCCC"/>
      </patternFill>
    </fill>
  </fills>
  <borders count="6">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style="hair"/>
      <right style="hair"/>
      <top style="hair"/>
      <bottom/>
      <diagonal/>
    </border>
    <border diagonalUp="false" diagonalDown="false">
      <left style="thin"/>
      <right style="thin"/>
      <top style="thin"/>
      <bottom/>
      <diagonal/>
    </border>
    <border diagonalUp="false" diagonalDown="false">
      <left style="hair"/>
      <right/>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8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5" fontId="6" fillId="2" borderId="1" xfId="0" applyFont="true" applyBorder="true" applyAlignment="true" applyProtection="false">
      <alignment horizontal="center" vertical="center" textRotation="0" wrapText="true" indent="0" shrinkToFit="false"/>
      <protection locked="true" hidden="false"/>
    </xf>
    <xf numFmtId="166" fontId="6" fillId="0" borderId="1" xfId="0" applyFont="true" applyBorder="true" applyAlignment="true" applyProtection="false">
      <alignment horizontal="center" vertical="center" textRotation="0" wrapText="true" indent="0" shrinkToFit="false"/>
      <protection locked="true" hidden="false"/>
    </xf>
    <xf numFmtId="166" fontId="6" fillId="2" borderId="1" xfId="0" applyFont="true" applyBorder="true" applyAlignment="true" applyProtection="false">
      <alignment horizontal="center" vertical="center" textRotation="0" wrapText="true" indent="0" shrinkToFit="false"/>
      <protection locked="true" hidden="false"/>
    </xf>
    <xf numFmtId="164" fontId="6" fillId="3" borderId="2" xfId="0" applyFont="true" applyBorder="true" applyAlignment="true" applyProtection="false">
      <alignment horizontal="center" vertical="center" textRotation="0" wrapText="true" indent="0" shrinkToFit="false"/>
      <protection locked="true" hidden="false"/>
    </xf>
    <xf numFmtId="166" fontId="10" fillId="0" borderId="1" xfId="0" applyFont="true" applyBorder="true" applyAlignment="true" applyProtection="false">
      <alignment horizontal="center" vertical="center" textRotation="0" wrapText="true" indent="0" shrinkToFit="false"/>
      <protection locked="true" hidden="false"/>
    </xf>
    <xf numFmtId="164" fontId="6" fillId="4" borderId="1" xfId="0" applyFont="true" applyBorder="true" applyAlignment="true" applyProtection="false">
      <alignment horizontal="center" vertical="center" textRotation="0" wrapText="true" indent="0" shrinkToFit="false"/>
      <protection locked="true" hidden="false"/>
    </xf>
    <xf numFmtId="164" fontId="11" fillId="2" borderId="1"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true" applyProtection="false">
      <alignment horizontal="general" vertical="top" textRotation="0" wrapText="false" indent="0" shrinkToFit="false"/>
      <protection locked="true" hidden="false"/>
    </xf>
    <xf numFmtId="164" fontId="14" fillId="2" borderId="3" xfId="0" applyFont="true" applyBorder="true" applyAlignment="true" applyProtection="false">
      <alignment horizontal="left" vertical="top" textRotation="0" wrapText="true" indent="0" shrinkToFit="false"/>
      <protection locked="true" hidden="false"/>
    </xf>
    <xf numFmtId="164" fontId="15" fillId="2" borderId="3" xfId="0" applyFont="true" applyBorder="true" applyAlignment="true" applyProtection="false">
      <alignment horizontal="general" vertical="top" textRotation="0" wrapText="true" indent="0" shrinkToFit="false"/>
      <protection locked="true" hidden="false"/>
    </xf>
    <xf numFmtId="164" fontId="14" fillId="0" borderId="3" xfId="0" applyFont="true" applyBorder="true" applyAlignment="true" applyProtection="false">
      <alignment horizontal="general" vertical="top" textRotation="0" wrapText="true" indent="0" shrinkToFit="false"/>
      <protection locked="true" hidden="false"/>
    </xf>
    <xf numFmtId="164" fontId="15" fillId="2" borderId="3" xfId="0" applyFont="true" applyBorder="true" applyAlignment="true" applyProtection="false">
      <alignment horizontal="general" vertical="top" textRotation="0" wrapText="false" indent="0" shrinkToFit="false"/>
      <protection locked="true" hidden="false"/>
    </xf>
    <xf numFmtId="164" fontId="15" fillId="2" borderId="3" xfId="0" applyFont="true" applyBorder="true" applyAlignment="true" applyProtection="false">
      <alignment horizontal="general" vertical="top" textRotation="0" wrapText="true" indent="0" shrinkToFit="false" readingOrder="1"/>
      <protection locked="true" hidden="false"/>
    </xf>
    <xf numFmtId="164" fontId="14" fillId="2" borderId="3" xfId="0" applyFont="true" applyBorder="true" applyAlignment="true" applyProtection="false">
      <alignment horizontal="general" vertical="top" textRotation="0" wrapText="true" indent="0" shrinkToFit="false"/>
      <protection locked="true" hidden="false"/>
    </xf>
    <xf numFmtId="164" fontId="16" fillId="2" borderId="3" xfId="0" applyFont="true" applyBorder="true" applyAlignment="true" applyProtection="false">
      <alignment horizontal="general" vertical="top" textRotation="0" wrapText="true" indent="0" shrinkToFit="false"/>
      <protection locked="true" hidden="false"/>
    </xf>
    <xf numFmtId="164" fontId="16" fillId="2" borderId="3" xfId="0" applyFont="true" applyBorder="true" applyAlignment="true" applyProtection="false">
      <alignment horizontal="left" vertical="top" textRotation="0" wrapText="true" indent="0" shrinkToFit="false"/>
      <protection locked="true" hidden="false"/>
    </xf>
    <xf numFmtId="164" fontId="15" fillId="2" borderId="3" xfId="0" applyFont="true" applyBorder="true" applyAlignment="true" applyProtection="false">
      <alignment horizontal="left" vertical="top" textRotation="0" wrapText="true" indent="0" shrinkToFit="false"/>
      <protection locked="true" hidden="false"/>
    </xf>
    <xf numFmtId="166" fontId="16" fillId="0" borderId="3" xfId="0" applyFont="true" applyBorder="true" applyAlignment="true" applyProtection="false">
      <alignment horizontal="left" vertical="top" textRotation="0" wrapText="true" indent="0" shrinkToFit="false"/>
      <protection locked="true" hidden="false"/>
    </xf>
    <xf numFmtId="166" fontId="15" fillId="2" borderId="3" xfId="0" applyFont="true" applyBorder="true" applyAlignment="true" applyProtection="false">
      <alignment horizontal="left" vertical="top" textRotation="0" wrapText="true" indent="0" shrinkToFit="false"/>
      <protection locked="true" hidden="false"/>
    </xf>
    <xf numFmtId="166" fontId="16" fillId="2" borderId="3" xfId="0" applyFont="true" applyBorder="true" applyAlignment="true" applyProtection="false">
      <alignment horizontal="left" vertical="top" textRotation="0" wrapText="true" indent="0" shrinkToFit="false"/>
      <protection locked="true" hidden="false"/>
    </xf>
    <xf numFmtId="164" fontId="15" fillId="4" borderId="3" xfId="0" applyFont="true" applyBorder="true" applyAlignment="true" applyProtection="false">
      <alignment horizontal="left" vertical="top" textRotation="0" wrapText="true" indent="0" shrinkToFit="false"/>
      <protection locked="true" hidden="false"/>
    </xf>
    <xf numFmtId="164" fontId="15" fillId="3" borderId="4" xfId="0" applyFont="true" applyBorder="true" applyAlignment="true" applyProtection="false">
      <alignment horizontal="left" vertical="top" textRotation="0" wrapText="true" indent="0" shrinkToFit="false"/>
      <protection locked="true" hidden="false"/>
    </xf>
    <xf numFmtId="164" fontId="16" fillId="3" borderId="4" xfId="0" applyFont="true" applyBorder="true" applyAlignment="true" applyProtection="false">
      <alignment horizontal="left" vertical="top" textRotation="0" wrapText="true" indent="0" shrinkToFit="false"/>
      <protection locked="true" hidden="false"/>
    </xf>
    <xf numFmtId="164" fontId="9" fillId="2" borderId="5" xfId="0" applyFont="true" applyBorder="true" applyAlignment="true" applyProtection="false">
      <alignment horizontal="center" vertical="center" textRotation="90" wrapText="false" indent="0" shrinkToFit="false"/>
      <protection locked="true" hidden="false"/>
    </xf>
    <xf numFmtId="167" fontId="6" fillId="0" borderId="2" xfId="0" applyFont="true" applyBorder="true" applyAlignment="true" applyProtection="false">
      <alignment horizontal="center" vertical="center" textRotation="0" wrapText="true" indent="0" shrinkToFit="false"/>
      <protection locked="true" hidden="false"/>
    </xf>
    <xf numFmtId="164" fontId="18" fillId="2" borderId="2"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4" fontId="18" fillId="0" borderId="2"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19" fillId="2" borderId="2" xfId="0" applyFont="true" applyBorder="true" applyAlignment="true" applyProtection="false">
      <alignment horizontal="center" vertical="center" textRotation="0" wrapText="true" indent="0" shrinkToFit="false"/>
      <protection locked="true" hidden="false"/>
    </xf>
    <xf numFmtId="168" fontId="18" fillId="0" borderId="2" xfId="0" applyFont="true" applyBorder="true" applyAlignment="true" applyProtection="false">
      <alignment horizontal="center" vertical="center" textRotation="0" wrapText="true" indent="0" shrinkToFit="false"/>
      <protection locked="true" hidden="false"/>
    </xf>
    <xf numFmtId="168" fontId="18" fillId="5" borderId="2" xfId="0" applyFont="true" applyBorder="true" applyAlignment="true" applyProtection="false">
      <alignment horizontal="center" vertical="center" textRotation="0" wrapText="true" indent="0" shrinkToFit="false"/>
      <protection locked="true" hidden="false"/>
    </xf>
    <xf numFmtId="166" fontId="18" fillId="0" borderId="2" xfId="0" applyFont="true" applyBorder="true" applyAlignment="true" applyProtection="false">
      <alignment horizontal="center" vertical="center" textRotation="0" wrapText="true" indent="0" shrinkToFit="false"/>
      <protection locked="true" hidden="false"/>
    </xf>
    <xf numFmtId="166" fontId="19" fillId="2" borderId="2" xfId="0" applyFont="true" applyBorder="true" applyAlignment="true" applyProtection="false">
      <alignment horizontal="center" vertical="center" textRotation="0" wrapText="true" indent="0" shrinkToFit="false"/>
      <protection locked="true" hidden="false"/>
    </xf>
    <xf numFmtId="166" fontId="20" fillId="0" borderId="2" xfId="0" applyFont="true" applyBorder="true" applyAlignment="true" applyProtection="false">
      <alignment horizontal="center" vertical="center" textRotation="0" wrapText="true" indent="0" shrinkToFit="false"/>
      <protection locked="true" hidden="false"/>
    </xf>
    <xf numFmtId="166" fontId="20" fillId="2" borderId="2" xfId="0" applyFont="true" applyBorder="true" applyAlignment="true" applyProtection="false">
      <alignment horizontal="center" vertical="center" textRotation="0" wrapText="true" indent="0" shrinkToFit="false"/>
      <protection locked="true" hidden="false"/>
    </xf>
    <xf numFmtId="164" fontId="21" fillId="4" borderId="2" xfId="0" applyFont="true" applyBorder="true" applyAlignment="false" applyProtection="false">
      <alignment horizontal="general" vertical="bottom" textRotation="0" wrapText="false" indent="0" shrinkToFit="false"/>
      <protection locked="true" hidden="false"/>
    </xf>
    <xf numFmtId="164" fontId="21" fillId="0" borderId="2" xfId="0" applyFont="true" applyBorder="true" applyAlignment="true" applyProtection="false">
      <alignment horizontal="center" vertical="center" textRotation="0" wrapText="true" indent="0" shrinkToFit="false"/>
      <protection locked="true" hidden="false"/>
    </xf>
    <xf numFmtId="166" fontId="21" fillId="0" borderId="2" xfId="0" applyFont="true" applyBorder="true" applyAlignment="true" applyProtection="false">
      <alignment horizontal="center" vertical="center" textRotation="0" wrapText="false" indent="0" shrinkToFit="false"/>
      <protection locked="true" hidden="false"/>
    </xf>
    <xf numFmtId="164" fontId="22" fillId="2" borderId="2" xfId="0" applyFont="true" applyBorder="true" applyAlignment="true" applyProtection="false">
      <alignment horizontal="left" vertical="top" textRotation="0" wrapText="true" indent="0" shrinkToFit="false"/>
      <protection locked="true" hidden="false"/>
    </xf>
    <xf numFmtId="164" fontId="18" fillId="4" borderId="2" xfId="0" applyFont="true" applyBorder="true" applyAlignment="true" applyProtection="false">
      <alignment horizontal="center" vertical="center" textRotation="0" wrapText="true" indent="0" shrinkToFit="false"/>
      <protection locked="true" hidden="false"/>
    </xf>
    <xf numFmtId="164" fontId="18" fillId="6" borderId="2" xfId="0" applyFont="true" applyBorder="true" applyAlignment="true" applyProtection="false">
      <alignment horizontal="center" vertical="center" textRotation="0" wrapText="true" indent="0" shrinkToFit="false"/>
      <protection locked="true" hidden="false"/>
    </xf>
    <xf numFmtId="164" fontId="11" fillId="0" borderId="2" xfId="0" applyFont="true" applyBorder="true" applyAlignment="true" applyProtection="false">
      <alignment horizontal="center" vertical="center" textRotation="0" wrapText="false" indent="0" shrinkToFit="false"/>
      <protection locked="true" hidden="false"/>
    </xf>
    <xf numFmtId="164" fontId="8" fillId="2" borderId="5" xfId="0" applyFont="true" applyBorder="true" applyAlignment="true" applyProtection="false">
      <alignment horizontal="center" vertical="center" textRotation="90" wrapText="fals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6" fontId="19" fillId="0" borderId="2" xfId="0" applyFont="true" applyBorder="true" applyAlignment="true" applyProtection="false">
      <alignment horizontal="center" vertical="center" textRotation="0" wrapText="true" indent="0" shrinkToFit="false"/>
      <protection locked="true" hidden="false"/>
    </xf>
    <xf numFmtId="164" fontId="21" fillId="4" borderId="2" xfId="0" applyFont="true" applyBorder="true" applyAlignment="true" applyProtection="false">
      <alignment horizontal="center" vertical="center" textRotation="0" wrapText="false" indent="0" shrinkToFit="false"/>
      <protection locked="true" hidden="false"/>
    </xf>
    <xf numFmtId="164" fontId="23" fillId="6" borderId="2" xfId="0" applyFont="true" applyBorder="true" applyAlignment="true" applyProtection="false">
      <alignment horizontal="center" vertical="center" textRotation="0" wrapText="true" indent="0" shrinkToFit="false"/>
      <protection locked="true" hidden="false"/>
    </xf>
    <xf numFmtId="164" fontId="23" fillId="0" borderId="2" xfId="0" applyFont="true" applyBorder="true" applyAlignment="true" applyProtection="false">
      <alignment horizontal="center" vertical="center" textRotation="0" wrapText="true" indent="0" shrinkToFit="false"/>
      <protection locked="true" hidden="false"/>
    </xf>
    <xf numFmtId="168" fontId="23" fillId="0" borderId="2" xfId="0" applyFont="true" applyBorder="true" applyAlignment="true" applyProtection="false">
      <alignment horizontal="center" vertical="center" textRotation="0" wrapText="true" indent="0" shrinkToFit="false"/>
      <protection locked="true" hidden="false"/>
    </xf>
    <xf numFmtId="165" fontId="18" fillId="0" borderId="2" xfId="0" applyFont="true" applyBorder="true" applyAlignment="true" applyProtection="false">
      <alignment horizontal="center" vertical="center" textRotation="0" wrapText="true" indent="0" shrinkToFit="false"/>
      <protection locked="true" hidden="false"/>
    </xf>
    <xf numFmtId="164" fontId="21" fillId="0" borderId="2" xfId="0" applyFont="true" applyBorder="true" applyAlignment="true" applyProtection="false">
      <alignment horizontal="general" vertical="bottom" textRotation="0" wrapText="true" indent="0" shrinkToFit="false"/>
      <protection locked="true" hidden="false"/>
    </xf>
    <xf numFmtId="166" fontId="21" fillId="0" borderId="2" xfId="0" applyFont="true" applyBorder="true" applyAlignment="false" applyProtection="false">
      <alignment horizontal="general" vertical="bottom" textRotation="0" wrapText="false" indent="0" shrinkToFit="false"/>
      <protection locked="true" hidden="false"/>
    </xf>
    <xf numFmtId="164" fontId="21" fillId="0" borderId="2" xfId="0" applyFont="true" applyBorder="true" applyAlignment="true" applyProtection="false">
      <alignment horizontal="general" vertical="center" textRotation="0" wrapText="true" indent="0" shrinkToFit="false"/>
      <protection locked="true" hidden="false"/>
    </xf>
    <xf numFmtId="164" fontId="24" fillId="0" borderId="2" xfId="0" applyFont="true" applyBorder="true" applyAlignment="false" applyProtection="false">
      <alignment horizontal="general" vertical="bottom" textRotation="0" wrapText="false" indent="0" shrinkToFit="false"/>
      <protection locked="true" hidden="false"/>
    </xf>
    <xf numFmtId="166" fontId="24" fillId="0" borderId="2" xfId="0" applyFont="true" applyBorder="true" applyAlignment="false" applyProtection="false">
      <alignment horizontal="general" vertical="bottom" textRotation="0" wrapText="false" indent="0" shrinkToFit="false"/>
      <protection locked="true" hidden="false"/>
    </xf>
    <xf numFmtId="164" fontId="21" fillId="0" borderId="2" xfId="0" applyFont="true" applyBorder="true" applyAlignment="false" applyProtection="false">
      <alignment horizontal="general" vertical="bottom" textRotation="0" wrapText="false" indent="0" shrinkToFit="false"/>
      <protection locked="true" hidden="false"/>
    </xf>
    <xf numFmtId="164" fontId="20" fillId="4" borderId="2" xfId="0" applyFont="true" applyBorder="true" applyAlignment="true" applyProtection="false">
      <alignment horizontal="center" vertical="center" textRotation="0" wrapText="true" indent="0" shrinkToFit="false"/>
      <protection locked="true" hidden="false"/>
    </xf>
    <xf numFmtId="164" fontId="20" fillId="0" borderId="2" xfId="0" applyFont="true" applyBorder="true" applyAlignment="true" applyProtection="false">
      <alignment horizontal="center" vertical="center" textRotation="0" wrapText="true" indent="0" shrinkToFit="false"/>
      <protection locked="true" hidden="false"/>
    </xf>
    <xf numFmtId="166" fontId="25" fillId="0" borderId="2" xfId="0" applyFont="true" applyBorder="true" applyAlignment="true" applyProtection="false">
      <alignment horizontal="center" vertical="center" textRotation="0" wrapText="true" indent="0" shrinkToFit="false"/>
      <protection locked="true" hidden="false"/>
    </xf>
    <xf numFmtId="166" fontId="26" fillId="0" borderId="2" xfId="0" applyFont="true" applyBorder="true" applyAlignment="true" applyProtection="false">
      <alignment horizontal="center" vertical="center" textRotation="0" wrapText="true" indent="0" shrinkToFit="false"/>
      <protection locked="true" hidden="false"/>
    </xf>
    <xf numFmtId="167" fontId="18" fillId="0" borderId="2" xfId="0" applyFont="true" applyBorder="true" applyAlignment="true" applyProtection="false">
      <alignment horizontal="center" vertical="center" textRotation="0" wrapText="true" indent="0" shrinkToFit="false"/>
      <protection locked="true" hidden="false"/>
    </xf>
    <xf numFmtId="164" fontId="4" fillId="4" borderId="2" xfId="0" applyFont="true" applyBorder="true" applyAlignment="true" applyProtection="false">
      <alignment horizontal="center" vertical="center" textRotation="0" wrapText="true" indent="0" shrinkToFit="false"/>
      <protection locked="true" hidden="false"/>
    </xf>
    <xf numFmtId="164" fontId="4" fillId="4" borderId="2" xfId="0" applyFont="true" applyBorder="true" applyAlignment="false" applyProtection="false">
      <alignment horizontal="general" vertical="bottom" textRotation="0" wrapText="false" indent="0" shrinkToFit="false"/>
      <protection locked="true" hidden="false"/>
    </xf>
    <xf numFmtId="166" fontId="4" fillId="0" borderId="2" xfId="0" applyFont="true" applyBorder="true" applyAlignment="false" applyProtection="false">
      <alignment horizontal="general" vertical="bottom" textRotation="0" wrapText="false" indent="0" shrinkToFit="false"/>
      <protection locked="true" hidden="false"/>
    </xf>
    <xf numFmtId="164" fontId="15" fillId="2" borderId="2" xfId="0" applyFont="true" applyBorder="true" applyAlignment="true" applyProtection="false">
      <alignment horizontal="left" vertical="top" textRotation="0" wrapText="true" indent="0" shrinkToFit="false"/>
      <protection locked="true" hidden="false"/>
    </xf>
    <xf numFmtId="164" fontId="4" fillId="0" borderId="2" xfId="0" applyFont="true" applyBorder="true" applyAlignment="true" applyProtection="false">
      <alignment horizontal="general" vertical="bottom" textRotation="0" wrapText="true" indent="0" shrinkToFit="false"/>
      <protection locked="true" hidden="false"/>
    </xf>
    <xf numFmtId="166" fontId="18" fillId="7" borderId="2" xfId="0" applyFont="true" applyBorder="true" applyAlignment="true" applyProtection="false">
      <alignment horizontal="center" vertical="center" textRotation="0" wrapText="true" indent="0" shrinkToFit="false"/>
      <protection locked="true" hidden="false"/>
    </xf>
    <xf numFmtId="164" fontId="0" fillId="4" borderId="2" xfId="0" applyFont="false" applyBorder="true" applyAlignment="false" applyProtection="false">
      <alignment horizontal="general" vertical="bottom" textRotation="0" wrapText="false" indent="0" shrinkToFit="false"/>
      <protection locked="true" hidden="false"/>
    </xf>
    <xf numFmtId="164" fontId="18" fillId="3" borderId="2" xfId="0" applyFont="true" applyBorder="true" applyAlignment="true" applyProtection="false">
      <alignment horizontal="center" vertical="center" textRotation="0" wrapText="tru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5" fontId="4" fillId="0" borderId="2" xfId="0" applyFont="true" applyBorder="true" applyAlignment="true" applyProtection="false">
      <alignment horizontal="center" vertical="center" textRotation="0" wrapText="true" indent="0" shrinkToFit="false"/>
      <protection locked="true" hidden="false"/>
    </xf>
    <xf numFmtId="166" fontId="0" fillId="0" borderId="2" xfId="0" applyFont="fals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true" applyProtection="false">
      <alignment horizontal="general" vertical="bottom" textRotation="0" wrapText="true" indent="0" shrinkToFit="false"/>
      <protection locked="true" hidden="false"/>
    </xf>
    <xf numFmtId="168" fontId="18" fillId="7" borderId="2" xfId="0" applyFont="true" applyBorder="true" applyAlignment="true" applyProtection="false">
      <alignment horizontal="center" vertical="center" textRotation="0" wrapText="true" indent="0" shrinkToFit="false"/>
      <protection locked="true" hidden="false"/>
    </xf>
    <xf numFmtId="164" fontId="18" fillId="7" borderId="2" xfId="0" applyFont="true" applyBorder="true" applyAlignment="true" applyProtection="false">
      <alignment horizontal="center" vertical="center" textRotation="0" wrapText="true" indent="0" shrinkToFit="false"/>
      <protection locked="true" hidden="false"/>
    </xf>
    <xf numFmtId="166" fontId="18" fillId="2" borderId="2" xfId="0" applyFont="true" applyBorder="true" applyAlignment="true" applyProtection="false">
      <alignment horizontal="center" vertical="center" textRotation="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6" fontId="11" fillId="0" borderId="2" xfId="0" applyFont="true" applyBorder="true" applyAlignment="true" applyProtection="false">
      <alignment horizontal="center" vertical="center" textRotation="0" wrapText="false" indent="0" shrinkToFit="false"/>
      <protection locked="true" hidden="false"/>
    </xf>
    <xf numFmtId="164" fontId="19" fillId="0" borderId="2" xfId="0" applyFont="true" applyBorder="true" applyAlignment="true" applyProtection="false">
      <alignment horizontal="center" vertical="center" textRotation="0" wrapText="true" indent="0" shrinkToFit="false"/>
      <protection locked="true" hidden="false"/>
    </xf>
    <xf numFmtId="168" fontId="19" fillId="0" borderId="2" xfId="0" applyFont="true" applyBorder="true" applyAlignment="true" applyProtection="false">
      <alignment horizontal="center" vertical="center" textRotation="0" wrapText="false" indent="0" shrinkToFit="false"/>
      <protection locked="true" hidden="false"/>
    </xf>
    <xf numFmtId="168" fontId="18" fillId="4" borderId="2" xfId="0" applyFont="true" applyBorder="true" applyAlignment="true" applyProtection="false">
      <alignment horizontal="center" vertical="center" textRotation="0" wrapText="true" indent="0" shrinkToFit="false"/>
      <protection locked="true" hidden="false"/>
    </xf>
    <xf numFmtId="164" fontId="19" fillId="7" borderId="0" xfId="0" applyFont="true" applyBorder="true" applyAlignment="true" applyProtection="false">
      <alignment horizontal="center" vertical="center" textRotation="0" wrapText="true" indent="0" shrinkToFit="false"/>
      <protection locked="true" hidden="false"/>
    </xf>
    <xf numFmtId="168" fontId="19" fillId="7" borderId="0" xfId="0" applyFont="true" applyBorder="true" applyAlignment="true" applyProtection="false">
      <alignment horizontal="center" vertical="center" textRotation="0" wrapText="false" indent="0" shrinkToFit="false"/>
      <protection locked="true" hidden="false"/>
    </xf>
    <xf numFmtId="168" fontId="19" fillId="7" borderId="0" xfId="0" applyFont="true" applyBorder="true" applyAlignment="true" applyProtection="false">
      <alignment horizontal="center" vertical="center" textRotation="0" wrapText="true" indent="0" shrinkToFit="false"/>
      <protection locked="true" hidden="false"/>
    </xf>
    <xf numFmtId="166" fontId="19" fillId="7" borderId="0" xfId="0" applyFont="true" applyBorder="true" applyAlignment="true" applyProtection="false">
      <alignment horizontal="center" vertical="center" textRotation="0" wrapText="true" indent="0" shrinkToFit="false"/>
      <protection locked="true" hidden="false"/>
    </xf>
    <xf numFmtId="169" fontId="19" fillId="7" borderId="0" xfId="0" applyFont="true" applyBorder="true" applyAlignment="true" applyProtection="false">
      <alignment horizontal="center" vertical="center" textRotation="0" wrapText="true" indent="0" shrinkToFit="false"/>
      <protection locked="true" hidden="false"/>
    </xf>
    <xf numFmtId="164" fontId="27" fillId="7" borderId="0" xfId="0" applyFont="true" applyBorder="true" applyAlignment="true" applyProtection="false">
      <alignment horizontal="center" vertical="center" textRotation="0" wrapText="false" indent="0" shrinkToFit="false"/>
      <protection locked="true" hidden="false"/>
    </xf>
    <xf numFmtId="164" fontId="9" fillId="7" borderId="0" xfId="0" applyFont="true" applyBorder="true" applyAlignment="true" applyProtection="false">
      <alignment horizontal="center" vertical="center" textRotation="90" wrapText="false" indent="0" shrinkToFit="false"/>
      <protection locked="true" hidden="false"/>
    </xf>
    <xf numFmtId="164" fontId="6" fillId="7" borderId="0" xfId="0" applyFont="true" applyBorder="true" applyAlignment="true" applyProtection="false">
      <alignment horizontal="center" vertical="center" textRotation="0" wrapText="true" indent="0" shrinkToFit="false"/>
      <protection locked="true" hidden="false"/>
    </xf>
    <xf numFmtId="164" fontId="18" fillId="7" borderId="0" xfId="0" applyFont="true" applyBorder="true" applyAlignment="true" applyProtection="false">
      <alignment horizontal="center" vertical="center" textRotation="0" wrapText="true" indent="0" shrinkToFit="false"/>
      <protection locked="true" hidden="false"/>
    </xf>
    <xf numFmtId="165" fontId="18" fillId="7" borderId="0" xfId="0" applyFont="true" applyBorder="true" applyAlignment="true" applyProtection="false">
      <alignment horizontal="center" vertical="center" textRotation="0" wrapText="true" indent="0" shrinkToFit="false"/>
      <protection locked="true" hidden="false"/>
    </xf>
    <xf numFmtId="164" fontId="4" fillId="7" borderId="0" xfId="0" applyFont="true" applyBorder="true" applyAlignment="true" applyProtection="false">
      <alignment horizontal="center" vertical="center" textRotation="0" wrapText="true" indent="0" shrinkToFit="false"/>
      <protection locked="true" hidden="false"/>
    </xf>
    <xf numFmtId="168" fontId="18" fillId="7" borderId="0" xfId="0" applyFont="true" applyBorder="true" applyAlignment="true" applyProtection="false">
      <alignment horizontal="center" vertical="center" textRotation="0" wrapText="true" indent="0" shrinkToFit="false"/>
      <protection locked="true" hidden="false"/>
    </xf>
    <xf numFmtId="166" fontId="18" fillId="7" borderId="0" xfId="0" applyFont="true" applyBorder="true" applyAlignment="true" applyProtection="false">
      <alignment horizontal="center" vertical="center" textRotation="0" wrapText="true" indent="0" shrinkToFit="false"/>
      <protection locked="true" hidden="false"/>
    </xf>
    <xf numFmtId="166" fontId="19" fillId="7" borderId="0" xfId="0" applyFont="true" applyBorder="true" applyAlignment="true" applyProtection="false">
      <alignment horizontal="left" vertical="center" textRotation="0" wrapText="true" indent="0" shrinkToFit="false"/>
      <protection locked="true" hidden="false"/>
    </xf>
    <xf numFmtId="164" fontId="11" fillId="7" borderId="0" xfId="0" applyFont="true" applyBorder="true" applyAlignment="true" applyProtection="false">
      <alignment horizontal="center" vertical="center" textRotation="0" wrapText="false" indent="0" shrinkToFit="false"/>
      <protection locked="true" hidden="false"/>
    </xf>
    <xf numFmtId="164" fontId="19" fillId="7" borderId="0" xfId="0" applyFont="true" applyBorder="true" applyAlignment="true" applyProtection="false">
      <alignment horizontal="center" vertical="center" textRotation="0" wrapText="false" indent="0" shrinkToFit="false"/>
      <protection locked="true" hidden="false"/>
    </xf>
    <xf numFmtId="166" fontId="15" fillId="7" borderId="2" xfId="0" applyFont="true" applyBorder="true" applyAlignment="true" applyProtection="false">
      <alignment horizontal="left" vertical="top" textRotation="0" wrapText="true" indent="0" shrinkToFit="false"/>
      <protection locked="true" hidden="false"/>
    </xf>
    <xf numFmtId="167" fontId="9" fillId="0" borderId="2" xfId="0" applyFont="true" applyBorder="true" applyAlignment="true" applyProtection="false">
      <alignment horizontal="center" vertical="center" textRotation="0" wrapText="true" indent="0" shrinkToFit="false"/>
      <protection locked="true" hidden="false"/>
    </xf>
    <xf numFmtId="164" fontId="15" fillId="4" borderId="2" xfId="0" applyFont="true" applyBorder="true" applyAlignment="true" applyProtection="false">
      <alignment horizontal="left" vertical="top" textRotation="0" wrapText="true" indent="0" shrinkToFit="false"/>
      <protection locked="true" hidden="false"/>
    </xf>
    <xf numFmtId="164" fontId="18" fillId="8" borderId="2" xfId="0" applyFont="true" applyBorder="true" applyAlignment="true" applyProtection="false">
      <alignment horizontal="center" vertical="center" textRotation="0" wrapText="true" indent="0" shrinkToFit="false"/>
      <protection locked="true" hidden="false"/>
    </xf>
    <xf numFmtId="166" fontId="18" fillId="9" borderId="2" xfId="0" applyFont="true" applyBorder="true" applyAlignment="true" applyProtection="false">
      <alignment horizontal="center" vertical="center" textRotation="0" wrapText="true" indent="0" shrinkToFit="false"/>
      <protection locked="true" hidden="false"/>
    </xf>
    <xf numFmtId="170" fontId="18" fillId="9" borderId="2" xfId="0" applyFont="true" applyBorder="true" applyAlignment="true" applyProtection="false">
      <alignment horizontal="center" vertical="center" textRotation="0" wrapText="true" indent="0" shrinkToFit="false"/>
      <protection locked="true" hidden="false"/>
    </xf>
    <xf numFmtId="166" fontId="19" fillId="4" borderId="2" xfId="0" applyFont="true" applyBorder="true" applyAlignment="true" applyProtection="false">
      <alignment horizontal="center" vertical="center" textRotation="0" wrapText="true" indent="0" shrinkToFit="false"/>
      <protection locked="true" hidden="false"/>
    </xf>
    <xf numFmtId="166" fontId="19" fillId="10" borderId="2" xfId="0" applyFont="true" applyBorder="true" applyAlignment="true" applyProtection="false">
      <alignment horizontal="center" vertical="center" textRotation="0" wrapText="true" indent="0" shrinkToFit="false"/>
      <protection locked="true" hidden="false"/>
    </xf>
    <xf numFmtId="166" fontId="19" fillId="7" borderId="2" xfId="0" applyFont="true" applyBorder="true" applyAlignment="true" applyProtection="false">
      <alignment horizontal="center" vertical="center" textRotation="0" wrapText="true" indent="0" shrinkToFit="false"/>
      <protection locked="true" hidden="false"/>
    </xf>
    <xf numFmtId="164" fontId="15" fillId="11" borderId="2" xfId="0" applyFont="true" applyBorder="true" applyAlignment="true" applyProtection="false">
      <alignment horizontal="left" vertical="top" textRotation="0" wrapText="true" indent="0" shrinkToFit="false"/>
      <protection locked="true" hidden="false"/>
    </xf>
    <xf numFmtId="167" fontId="9" fillId="7" borderId="2" xfId="0" applyFont="true" applyBorder="true" applyAlignment="true" applyProtection="false">
      <alignment horizontal="center" vertical="center" textRotation="0" wrapText="true" indent="0" shrinkToFit="false"/>
      <protection locked="true" hidden="false"/>
    </xf>
    <xf numFmtId="164" fontId="9" fillId="2" borderId="2" xfId="0" applyFont="true" applyBorder="true" applyAlignment="true" applyProtection="false">
      <alignment horizontal="center" vertical="center" textRotation="0" wrapText="true" indent="0" shrinkToFit="false"/>
      <protection locked="true" hidden="false"/>
    </xf>
    <xf numFmtId="164" fontId="0" fillId="0" borderId="2" xfId="0" applyFont="false" applyBorder="true" applyAlignment="true" applyProtection="false">
      <alignment horizontal="center" vertical="center" textRotation="0" wrapText="true" indent="0" shrinkToFit="false"/>
      <protection locked="true" hidden="false"/>
    </xf>
    <xf numFmtId="164" fontId="0" fillId="0" borderId="2" xfId="0" applyFont="false" applyBorder="true" applyAlignment="true" applyProtection="false">
      <alignment horizontal="right" vertical="center" textRotation="0" wrapText="false" indent="0" shrinkToFit="false"/>
      <protection locked="true" hidden="false"/>
    </xf>
    <xf numFmtId="166" fontId="9" fillId="0" borderId="2" xfId="0" applyFont="true" applyBorder="true" applyAlignment="true" applyProtection="false">
      <alignment horizontal="center" vertical="center" textRotation="0" wrapText="false" indent="0" shrinkToFit="false"/>
      <protection locked="true" hidden="false"/>
    </xf>
    <xf numFmtId="164" fontId="18" fillId="0" borderId="2" xfId="0" applyFont="true" applyBorder="true" applyAlignment="true" applyProtection="false">
      <alignment horizontal="center" vertical="center" textRotation="0" wrapText="false" indent="0" shrinkToFit="false"/>
      <protection locked="true" hidden="false"/>
    </xf>
    <xf numFmtId="168" fontId="18" fillId="0" borderId="2" xfId="0" applyFont="true" applyBorder="true" applyAlignment="true" applyProtection="false">
      <alignment horizontal="center" vertical="center" textRotation="0" wrapText="false" indent="0" shrinkToFit="false"/>
      <protection locked="true" hidden="false"/>
    </xf>
    <xf numFmtId="171" fontId="18" fillId="7" borderId="2" xfId="0" applyFont="true" applyBorder="true" applyAlignment="true" applyProtection="false">
      <alignment horizontal="center" vertical="center" textRotation="0" wrapText="true" indent="0" shrinkToFit="false"/>
      <protection locked="true" hidden="false"/>
    </xf>
    <xf numFmtId="164" fontId="26" fillId="0" borderId="2" xfId="0" applyFont="true" applyBorder="true" applyAlignment="true" applyProtection="false">
      <alignment horizontal="center" vertical="center" textRotation="0" wrapText="true" indent="0" shrinkToFit="false"/>
      <protection locked="true" hidden="false"/>
    </xf>
    <xf numFmtId="164" fontId="19" fillId="4" borderId="2" xfId="0" applyFont="true" applyBorder="true" applyAlignment="true" applyProtection="false">
      <alignment horizontal="center" vertical="center" textRotation="0" wrapText="true" indent="0" shrinkToFit="false"/>
      <protection locked="true" hidden="false"/>
    </xf>
    <xf numFmtId="166" fontId="19" fillId="11" borderId="2" xfId="0" applyFont="true" applyBorder="true" applyAlignment="true" applyProtection="false">
      <alignment horizontal="center" vertical="center" textRotation="0" wrapText="true" indent="0" shrinkToFit="false"/>
      <protection locked="true" hidden="false"/>
    </xf>
    <xf numFmtId="164" fontId="28" fillId="0" borderId="2" xfId="0" applyFont="true" applyBorder="true" applyAlignment="true" applyProtection="false">
      <alignment horizontal="center" vertical="center" textRotation="0" wrapText="true" indent="0" shrinkToFit="false"/>
      <protection locked="true" hidden="false"/>
    </xf>
    <xf numFmtId="171" fontId="18" fillId="5" borderId="2" xfId="0" applyFont="true" applyBorder="true" applyAlignment="true" applyProtection="false">
      <alignment horizontal="center" vertical="center" textRotation="0" wrapText="true" indent="0" shrinkToFit="false"/>
      <protection locked="true" hidden="false"/>
    </xf>
    <xf numFmtId="164" fontId="9" fillId="0" borderId="5" xfId="0" applyFont="true" applyBorder="true" applyAlignment="true" applyProtection="false">
      <alignment horizontal="center" vertical="center" textRotation="90" wrapText="false" indent="0" shrinkToFit="false"/>
      <protection locked="true" hidden="false"/>
    </xf>
    <xf numFmtId="164" fontId="18" fillId="2" borderId="2" xfId="0" applyFont="true" applyBorder="true" applyAlignment="true" applyProtection="false">
      <alignment horizontal="center" vertical="center" textRotation="0" wrapText="false" indent="0" shrinkToFit="false"/>
      <protection locked="true" hidden="false"/>
    </xf>
    <xf numFmtId="166" fontId="18" fillId="0" borderId="2" xfId="0" applyFont="true" applyBorder="true" applyAlignment="true" applyProtection="false">
      <alignment horizontal="center" vertical="center" textRotation="0" wrapText="false" indent="0" shrinkToFit="false"/>
      <protection locked="true" hidden="false"/>
    </xf>
    <xf numFmtId="164" fontId="18" fillId="10" borderId="2" xfId="0" applyFont="true" applyBorder="true" applyAlignment="true" applyProtection="false">
      <alignment horizontal="center" vertical="center" textRotation="0" wrapText="false" indent="0" shrinkToFit="false"/>
      <protection locked="true" hidden="false"/>
    </xf>
    <xf numFmtId="164" fontId="18" fillId="3" borderId="2" xfId="0" applyFont="true" applyBorder="true" applyAlignment="true" applyProtection="false">
      <alignment horizontal="center" vertical="center" textRotation="0" wrapText="false" indent="0" shrinkToFit="false"/>
      <protection locked="true" hidden="false"/>
    </xf>
    <xf numFmtId="164" fontId="20" fillId="0" borderId="2" xfId="0" applyFont="true" applyBorder="true" applyAlignment="true" applyProtection="false">
      <alignment horizontal="center" vertical="center" textRotation="0" wrapText="false" indent="0" shrinkToFit="false"/>
      <protection locked="true" hidden="false"/>
    </xf>
    <xf numFmtId="164" fontId="18" fillId="9" borderId="2" xfId="0" applyFont="true" applyBorder="true" applyAlignment="true" applyProtection="false">
      <alignment horizontal="center" vertical="center" textRotation="0" wrapText="false" indent="0" shrinkToFit="false"/>
      <protection locked="true" hidden="false"/>
    </xf>
    <xf numFmtId="164" fontId="18" fillId="0" borderId="2" xfId="0" applyFont="true" applyBorder="true" applyAlignment="false" applyProtection="false">
      <alignment horizontal="general" vertical="bottom"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7" fontId="20" fillId="0" borderId="2" xfId="0" applyFont="true" applyBorder="true" applyAlignment="true" applyProtection="false">
      <alignment horizontal="center" vertical="center" textRotation="0" wrapText="true" indent="0" shrinkToFit="false"/>
      <protection locked="true" hidden="false"/>
    </xf>
    <xf numFmtId="164" fontId="20" fillId="2" borderId="2" xfId="0" applyFont="true" applyBorder="true" applyAlignment="true" applyProtection="false">
      <alignment horizontal="center" vertical="center" textRotation="0" wrapText="true" indent="0" shrinkToFit="false"/>
      <protection locked="true" hidden="false"/>
    </xf>
    <xf numFmtId="168" fontId="20" fillId="0" borderId="2" xfId="0" applyFont="true" applyBorder="true" applyAlignment="true" applyProtection="false">
      <alignment horizontal="center" vertical="center" textRotation="0" wrapText="tru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72" fontId="20" fillId="10" borderId="2" xfId="0" applyFont="true" applyBorder="true" applyAlignment="true" applyProtection="false">
      <alignment horizontal="center" vertical="center" textRotation="0" wrapText="true" indent="0" shrinkToFit="false"/>
      <protection locked="true" hidden="false"/>
    </xf>
    <xf numFmtId="164" fontId="29" fillId="0" borderId="2" xfId="0" applyFont="true" applyBorder="true" applyAlignment="true" applyProtection="false">
      <alignment horizontal="center" vertical="center" textRotation="0" wrapText="true" indent="0" shrinkToFit="false"/>
      <protection locked="true" hidden="false"/>
    </xf>
    <xf numFmtId="164" fontId="29" fillId="10" borderId="2" xfId="0" applyFont="true" applyBorder="true" applyAlignment="true" applyProtection="false">
      <alignment horizontal="center" vertical="center" textRotation="0" wrapText="true" indent="0" shrinkToFit="false"/>
      <protection locked="true" hidden="false"/>
    </xf>
    <xf numFmtId="164" fontId="20" fillId="3" borderId="2" xfId="0" applyFont="true" applyBorder="true" applyAlignment="true" applyProtection="false">
      <alignment horizontal="center" vertical="center" textRotation="0" wrapText="true" indent="0" shrinkToFit="false"/>
      <protection locked="true" hidden="false"/>
    </xf>
    <xf numFmtId="172" fontId="20" fillId="9" borderId="2" xfId="0" applyFont="true" applyBorder="true" applyAlignment="true" applyProtection="false">
      <alignment horizontal="center" vertical="center" textRotation="0" wrapText="true" indent="0" shrinkToFit="false"/>
      <protection locked="true" hidden="false"/>
    </xf>
    <xf numFmtId="164" fontId="20" fillId="10" borderId="2" xfId="0" applyFont="true" applyBorder="true" applyAlignment="true" applyProtection="false">
      <alignment horizontal="center" vertical="center" textRotation="0" wrapText="true" indent="0" shrinkToFit="false"/>
      <protection locked="true" hidden="false"/>
    </xf>
    <xf numFmtId="168" fontId="20" fillId="9" borderId="2"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31" fillId="0" borderId="0" xfId="0" applyFont="true" applyBorder="false" applyAlignment="true" applyProtection="false">
      <alignment horizontal="general" vertical="bottom" textRotation="0" wrapText="true" indent="0" shrinkToFit="false"/>
      <protection locked="true" hidden="false"/>
    </xf>
    <xf numFmtId="168" fontId="0" fillId="0" borderId="0" xfId="0" applyFont="true" applyBorder="false" applyAlignment="false" applyProtection="false">
      <alignment horizontal="general" vertical="bottom" textRotation="0" wrapText="false" indent="0" shrinkToFit="false"/>
      <protection locked="true" hidden="false"/>
    </xf>
    <xf numFmtId="164" fontId="28" fillId="0" borderId="0" xfId="0" applyFont="true" applyBorder="false" applyAlignment="true" applyProtection="false">
      <alignment horizontal="center" vertical="bottom" textRotation="0" wrapText="false" indent="0" shrinkToFit="false"/>
      <protection locked="true" hidden="false"/>
    </xf>
    <xf numFmtId="168" fontId="6" fillId="2" borderId="1" xfId="0" applyFont="true" applyBorder="true" applyAlignment="true" applyProtection="false">
      <alignment horizontal="center" vertical="center" textRotation="0" wrapText="true" indent="0" shrinkToFit="false"/>
      <protection locked="true" hidden="false"/>
    </xf>
    <xf numFmtId="164" fontId="32" fillId="2" borderId="1" xfId="0" applyFont="true" applyBorder="true" applyAlignment="true" applyProtection="false">
      <alignment horizontal="center" vertical="center" textRotation="0" wrapText="true" indent="0" shrinkToFit="false"/>
      <protection locked="true" hidden="false"/>
    </xf>
    <xf numFmtId="168" fontId="15" fillId="2" borderId="3" xfId="0" applyFont="true" applyBorder="true" applyAlignment="true" applyProtection="false">
      <alignment horizontal="left" vertical="top" textRotation="0" wrapText="true" indent="0" shrinkToFit="false"/>
      <protection locked="true" hidden="false"/>
    </xf>
    <xf numFmtId="164" fontId="33" fillId="2" borderId="3" xfId="0" applyFont="true" applyBorder="true" applyAlignment="true" applyProtection="false">
      <alignment horizontal="center" vertical="top" textRotation="0" wrapText="true" indent="0" shrinkToFit="false"/>
      <protection locked="true" hidden="false"/>
    </xf>
    <xf numFmtId="164" fontId="34" fillId="2" borderId="5" xfId="0" applyFont="true" applyBorder="true" applyAlignment="true" applyProtection="false">
      <alignment horizontal="center" vertical="center" textRotation="90" wrapText="false" indent="0" shrinkToFit="false"/>
      <protection locked="true" hidden="false"/>
    </xf>
    <xf numFmtId="164" fontId="32" fillId="0" borderId="2" xfId="0" applyFont="true" applyBorder="true" applyAlignment="true" applyProtection="false">
      <alignment horizontal="center" vertical="center" textRotation="0" wrapText="true" indent="0" shrinkToFit="false"/>
      <protection locked="true" hidden="false"/>
    </xf>
    <xf numFmtId="164" fontId="28" fillId="2" borderId="2" xfId="0" applyFont="true" applyBorder="true" applyAlignment="true" applyProtection="false">
      <alignment horizontal="center" vertical="center" textRotation="0" wrapText="true" indent="0" shrinkToFit="false"/>
      <protection locked="true" hidden="false"/>
    </xf>
    <xf numFmtId="164" fontId="28" fillId="7" borderId="2" xfId="0" applyFont="true" applyBorder="true" applyAlignment="true" applyProtection="false">
      <alignment horizontal="center" vertical="center" textRotation="0" wrapText="true" indent="0" shrinkToFit="false"/>
      <protection locked="true" hidden="false"/>
    </xf>
    <xf numFmtId="168" fontId="4" fillId="0" borderId="2" xfId="0" applyFont="true" applyBorder="true" applyAlignment="true" applyProtection="false">
      <alignment horizontal="center" vertical="center" textRotation="0" wrapText="true" indent="0" shrinkToFit="false"/>
      <protection locked="true" hidden="false"/>
    </xf>
    <xf numFmtId="168" fontId="28" fillId="0" borderId="2" xfId="0" applyFont="true" applyBorder="true" applyAlignment="true" applyProtection="false">
      <alignment horizontal="center" vertical="center" textRotation="0" wrapText="true" indent="0" shrinkToFit="false"/>
      <protection locked="true" hidden="false"/>
    </xf>
    <xf numFmtId="166" fontId="28" fillId="0" borderId="2" xfId="0" applyFont="true" applyBorder="true" applyAlignment="true" applyProtection="false">
      <alignment horizontal="center" vertical="center" textRotation="0" wrapText="true" indent="0" shrinkToFit="false"/>
      <protection locked="true" hidden="false"/>
    </xf>
    <xf numFmtId="166" fontId="26" fillId="2" borderId="2" xfId="0" applyFont="true" applyBorder="true" applyAlignment="true" applyProtection="false">
      <alignment horizontal="center" vertical="center" textRotation="0" wrapText="true" indent="0" shrinkToFit="false"/>
      <protection locked="true" hidden="false"/>
    </xf>
    <xf numFmtId="166" fontId="28" fillId="7" borderId="2" xfId="0" applyFont="true" applyBorder="true" applyAlignment="true" applyProtection="false">
      <alignment horizontal="left" vertical="center" textRotation="0" wrapText="true" indent="0" shrinkToFit="false"/>
      <protection locked="true" hidden="false"/>
    </xf>
    <xf numFmtId="164" fontId="28" fillId="3" borderId="2" xfId="0" applyFont="true" applyBorder="true" applyAlignment="true" applyProtection="false">
      <alignment horizontal="center" vertical="center" textRotation="0" wrapText="tru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35" fillId="0" borderId="0" xfId="0" applyFont="true" applyBorder="false" applyAlignment="false" applyProtection="false">
      <alignment horizontal="general" vertical="bottom" textRotation="0" wrapText="false" indent="0" shrinkToFit="false"/>
      <protection locked="true" hidden="false"/>
    </xf>
    <xf numFmtId="164" fontId="26" fillId="2" borderId="2" xfId="0" applyFont="true" applyBorder="true" applyAlignment="true" applyProtection="false">
      <alignment horizontal="center" vertical="center" textRotation="0" wrapText="true" indent="0" shrinkToFit="false"/>
      <protection locked="true" hidden="false"/>
    </xf>
    <xf numFmtId="166" fontId="26" fillId="7" borderId="2" xfId="0" applyFont="true" applyBorder="true" applyAlignment="true" applyProtection="false">
      <alignment horizontal="center" vertical="center" textRotation="0" wrapText="true" indent="0" shrinkToFit="false"/>
      <protection locked="true" hidden="false"/>
    </xf>
    <xf numFmtId="164" fontId="32" fillId="7" borderId="2" xfId="0" applyFont="true" applyBorder="true" applyAlignment="true" applyProtection="false">
      <alignment horizontal="center" vertical="center" textRotation="0" wrapText="true" indent="0" shrinkToFit="false"/>
      <protection locked="true" hidden="false"/>
    </xf>
    <xf numFmtId="166" fontId="28" fillId="7" borderId="2" xfId="0" applyFont="true" applyBorder="true" applyAlignment="true" applyProtection="false">
      <alignment horizontal="center" vertical="center" textRotation="0" wrapText="true" indent="0" shrinkToFit="false"/>
      <protection locked="true" hidden="false"/>
    </xf>
    <xf numFmtId="164" fontId="34" fillId="7" borderId="5" xfId="0" applyFont="true" applyBorder="true" applyAlignment="true" applyProtection="false">
      <alignment horizontal="center" vertical="center" textRotation="90" wrapText="false" indent="0" shrinkToFit="false"/>
      <protection locked="true" hidden="false"/>
    </xf>
    <xf numFmtId="164" fontId="4" fillId="7" borderId="2" xfId="0" applyFont="true" applyBorder="true" applyAlignment="true" applyProtection="false">
      <alignment horizontal="center" vertical="center" textRotation="0" wrapText="true" indent="0" shrinkToFit="false"/>
      <protection locked="true" hidden="false"/>
    </xf>
    <xf numFmtId="168" fontId="4" fillId="7" borderId="2" xfId="0" applyFont="true" applyBorder="true" applyAlignment="true" applyProtection="false">
      <alignment horizontal="center" vertical="center" textRotation="0" wrapText="true" indent="0" shrinkToFit="false"/>
      <protection locked="true" hidden="false"/>
    </xf>
    <xf numFmtId="168" fontId="28" fillId="7" borderId="2" xfId="0" applyFont="true" applyBorder="true" applyAlignment="true" applyProtection="false">
      <alignment horizontal="center" vertical="center" textRotation="0" wrapText="true" indent="0" shrinkToFit="false"/>
      <protection locked="true" hidden="false"/>
    </xf>
    <xf numFmtId="166" fontId="28" fillId="7" borderId="2" xfId="0" applyFont="true" applyBorder="true" applyAlignment="true" applyProtection="false">
      <alignment horizontal="general" vertical="center" textRotation="0" wrapText="true" indent="0" shrinkToFit="false"/>
      <protection locked="true" hidden="false"/>
    </xf>
    <xf numFmtId="164" fontId="28" fillId="7" borderId="0" xfId="0" applyFont="true" applyBorder="false" applyAlignment="false" applyProtection="false">
      <alignment horizontal="general" vertical="bottom" textRotation="0" wrapText="false" indent="0" shrinkToFit="false"/>
      <protection locked="true" hidden="false"/>
    </xf>
    <xf numFmtId="164" fontId="35" fillId="7" borderId="0" xfId="0" applyFont="true" applyBorder="false" applyAlignment="false" applyProtection="false">
      <alignment horizontal="general" vertical="bottom" textRotation="0" wrapText="false" indent="0" shrinkToFit="false"/>
      <protection locked="true" hidden="false"/>
    </xf>
    <xf numFmtId="164" fontId="26" fillId="7" borderId="2" xfId="0" applyFont="true" applyBorder="true" applyAlignment="true" applyProtection="false">
      <alignment horizontal="center" vertical="center" textRotation="0" wrapText="true" indent="0" shrinkToFit="false"/>
      <protection locked="true" hidden="false"/>
    </xf>
    <xf numFmtId="164" fontId="28" fillId="0" borderId="0" xfId="0" applyFont="true" applyBorder="false" applyAlignment="true" applyProtection="false">
      <alignment horizontal="center" vertical="bottom" textRotation="0" wrapText="true" indent="0" shrinkToFit="false"/>
      <protection locked="true" hidden="false"/>
    </xf>
    <xf numFmtId="164" fontId="28" fillId="7" borderId="2"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B2B2B2"/>
      <rgbColor rgb="FF993366"/>
      <rgbColor rgb="FFFFFFCC"/>
      <rgbColor rgb="FFDCDCDC"/>
      <rgbColor rgb="FF660066"/>
      <rgbColor rgb="FFFF8080"/>
      <rgbColor rgb="FF0066CC"/>
      <rgbColor rgb="FFD3D3D3"/>
      <rgbColor rgb="FF000080"/>
      <rgbColor rgb="FFFF00FF"/>
      <rgbColor rgb="FFFFFF00"/>
      <rgbColor rgb="FF00FFFF"/>
      <rgbColor rgb="FF800080"/>
      <rgbColor rgb="FF800000"/>
      <rgbColor rgb="FF008080"/>
      <rgbColor rgb="FF0000FF"/>
      <rgbColor rgb="FF00CCFF"/>
      <rgbColor rgb="FFCCFFFF"/>
      <rgbColor rgb="FFDDDDDD"/>
      <rgbColor rgb="FFFFFF99"/>
      <rgbColor rgb="FF99CCFF"/>
      <rgbColor rgb="FFFF99CC"/>
      <rgbColor rgb="FFCC99FF"/>
      <rgbColor rgb="FFFFCC99"/>
      <rgbColor rgb="FF3366FF"/>
      <rgbColor rgb="FF66FF00"/>
      <rgbColor rgb="FFA8A600"/>
      <rgbColor rgb="FFFFCC00"/>
      <rgbColor rgb="FFFF9900"/>
      <rgbColor rgb="FFFF6600"/>
      <rgbColor rgb="FF666699"/>
      <rgbColor rgb="FFA9A9A9"/>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5</xdr:col>
      <xdr:colOff>1461240</xdr:colOff>
      <xdr:row>5</xdr:row>
      <xdr:rowOff>250200</xdr:rowOff>
    </xdr:to>
    <xdr:sp>
      <xdr:nvSpPr>
        <xdr:cNvPr id="0" name="CustomShape 1" hidden="1"/>
        <xdr:cNvSpPr/>
      </xdr:nvSpPr>
      <xdr:spPr>
        <a:xfrm>
          <a:off x="0" y="0"/>
          <a:ext cx="6894720" cy="467784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5</xdr:col>
      <xdr:colOff>1461240</xdr:colOff>
      <xdr:row>5</xdr:row>
      <xdr:rowOff>250200</xdr:rowOff>
    </xdr:to>
    <xdr:sp>
      <xdr:nvSpPr>
        <xdr:cNvPr id="1" name="CustomShape 1" hidden="1"/>
        <xdr:cNvSpPr/>
      </xdr:nvSpPr>
      <xdr:spPr>
        <a:xfrm>
          <a:off x="0" y="0"/>
          <a:ext cx="6894720" cy="4677840"/>
        </a:xfrm>
        <a:prstGeom prst="rect">
          <a:avLst/>
        </a:prstGeom>
        <a:solidFill>
          <a:srgbClr val="ffffff"/>
        </a:solidFill>
        <a:ln w="9360">
          <a:solidFill>
            <a:srgbClr val="000000"/>
          </a:solidFill>
          <a:miter/>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69"/>
  <sheetViews>
    <sheetView showFormulas="false" showGridLines="true" showRowColHeaders="true" showZeros="true" rightToLeft="false" tabSelected="true" showOutlineSymbols="true" defaultGridColor="true" view="normal" topLeftCell="W1" colorId="64" zoomScale="86" zoomScaleNormal="86" zoomScalePageLayoutView="100" workbookViewId="0">
      <selection pane="topLeft" activeCell="Q65" activeCellId="0" sqref="Q65"/>
    </sheetView>
  </sheetViews>
  <sheetFormatPr defaultRowHeight="13.8" zeroHeight="false" outlineLevelRow="0" outlineLevelCol="0"/>
  <cols>
    <col collapsed="false" customWidth="true" hidden="false" outlineLevel="0" max="1" min="1" style="0" width="7"/>
    <col collapsed="false" customWidth="true" hidden="false" outlineLevel="0" max="2" min="2" style="1" width="23.35"/>
    <col collapsed="false" customWidth="true" hidden="false" outlineLevel="0" max="3" min="3" style="2" width="12.66"/>
    <col collapsed="false" customWidth="true" hidden="false" outlineLevel="0" max="4" min="4" style="3" width="21.33"/>
    <col collapsed="false" customWidth="true" hidden="false" outlineLevel="0" max="5" min="5" style="2" width="12.66"/>
    <col collapsed="false" customWidth="true" hidden="false" outlineLevel="0" max="6" min="6" style="2" width="32.22"/>
    <col collapsed="false" customWidth="true" hidden="false" outlineLevel="0" max="7" min="7" style="2" width="28.98"/>
    <col collapsed="false" customWidth="true" hidden="false" outlineLevel="0" max="8" min="8" style="2" width="43.78"/>
    <col collapsed="false" customWidth="true" hidden="false" outlineLevel="0" max="9" min="9" style="2" width="12.56"/>
    <col collapsed="false" customWidth="true" hidden="false" outlineLevel="0" max="10" min="10" style="2" width="21.33"/>
    <col collapsed="false" customWidth="true" hidden="false" outlineLevel="0" max="11" min="11" style="2" width="25.33"/>
    <col collapsed="false" customWidth="true" hidden="false" outlineLevel="0" max="12" min="12" style="4" width="22.66"/>
    <col collapsed="false" customWidth="true" hidden="false" outlineLevel="0" max="13" min="13" style="2" width="25.67"/>
    <col collapsed="false" customWidth="true" hidden="false" outlineLevel="0" max="14" min="14" style="2" width="24.11"/>
    <col collapsed="false" customWidth="true" hidden="false" outlineLevel="0" max="15" min="15" style="2" width="26"/>
    <col collapsed="false" customWidth="true" hidden="false" outlineLevel="0" max="16" min="16" style="2" width="25.56"/>
    <col collapsed="false" customWidth="true" hidden="false" outlineLevel="0" max="17" min="17" style="5" width="23.01"/>
    <col collapsed="false" customWidth="true" hidden="false" outlineLevel="0" max="18" min="18" style="5" width="26.44"/>
    <col collapsed="false" customWidth="true" hidden="false" outlineLevel="0" max="19" min="19" style="2" width="13.22"/>
    <col collapsed="false" customWidth="true" hidden="false" outlineLevel="0" max="20" min="20" style="2" width="38.78"/>
    <col collapsed="false" customWidth="true" hidden="false" outlineLevel="0" max="21" min="21" style="5" width="38.78"/>
    <col collapsed="false" customWidth="true" hidden="false" outlineLevel="0" max="22" min="22" style="2" width="20.56"/>
    <col collapsed="false" customWidth="true" hidden="false" outlineLevel="0" max="23" min="23" style="2" width="22.43"/>
    <col collapsed="false" customWidth="true" hidden="false" outlineLevel="0" max="24" min="24" style="5" width="23.56"/>
    <col collapsed="false" customWidth="true" hidden="false" outlineLevel="0" max="25" min="25" style="2" width="12.66"/>
    <col collapsed="false" customWidth="true" hidden="false" outlineLevel="0" max="26" min="26" style="2" width="17.33"/>
    <col collapsed="false" customWidth="true" hidden="false" outlineLevel="0" max="27" min="27" style="5" width="12.66"/>
    <col collapsed="false" customWidth="true" hidden="false" outlineLevel="0" max="28" min="28" style="2" width="12.66"/>
    <col collapsed="false" customWidth="true" hidden="false" outlineLevel="0" max="29" min="29" style="1" width="14.11"/>
    <col collapsed="false" customWidth="true" hidden="false" outlineLevel="0" max="30" min="30" style="5" width="12.66"/>
    <col collapsed="false" customWidth="true" hidden="false" outlineLevel="0" max="31" min="31" style="2" width="12.66"/>
    <col collapsed="false" customWidth="true" hidden="false" outlineLevel="0" max="32" min="32" style="1" width="14.22"/>
    <col collapsed="false" customWidth="true" hidden="false" outlineLevel="0" max="33" min="33" style="5" width="12.66"/>
    <col collapsed="false" customWidth="true" hidden="false" outlineLevel="0" max="34" min="34" style="2" width="12.66"/>
    <col collapsed="false" customWidth="true" hidden="false" outlineLevel="0" max="35" min="35" style="1" width="12.66"/>
    <col collapsed="false" customWidth="true" hidden="false" outlineLevel="0" max="36" min="36" style="5" width="12.66"/>
    <col collapsed="false" customWidth="true" hidden="false" outlineLevel="0" max="37" min="37" style="2" width="19.65"/>
    <col collapsed="false" customWidth="true" hidden="false" outlineLevel="0" max="38" min="38" style="2" width="36.33"/>
    <col collapsed="false" customWidth="true" hidden="false" outlineLevel="0" max="39" min="39" style="2" width="16.56"/>
    <col collapsed="false" customWidth="true" hidden="false" outlineLevel="0" max="40" min="40" style="2" width="26.66"/>
    <col collapsed="false" customWidth="true" hidden="false" outlineLevel="0" max="41" min="41" style="2" width="15.34"/>
    <col collapsed="false" customWidth="true" hidden="false" outlineLevel="0" max="43" min="42" style="2" width="38.78"/>
    <col collapsed="false" customWidth="true" hidden="false" outlineLevel="0" max="44" min="44" style="2" width="27.89"/>
    <col collapsed="false" customWidth="true" hidden="false" outlineLevel="0" max="45" min="45" style="2" width="30.66"/>
    <col collapsed="false" customWidth="true" hidden="false" outlineLevel="0" max="46" min="46" style="2" width="32.34"/>
    <col collapsed="false" customWidth="true" hidden="false" outlineLevel="0" max="970" min="47" style="2" width="11.57"/>
    <col collapsed="false" customWidth="true" hidden="false" outlineLevel="0" max="976" min="971" style="0" width="8.67"/>
    <col collapsed="false" customWidth="true" hidden="false" outlineLevel="0" max="1017" min="977" style="0" width="8.89"/>
    <col collapsed="false" customWidth="true" hidden="false" outlineLevel="0" max="1025" min="1018" style="0" width="8.67"/>
  </cols>
  <sheetData>
    <row r="1" s="6" customFormat="true" ht="16.15" hidden="false" customHeight="false" outlineLevel="0" collapsed="false">
      <c r="B1" s="7" t="n">
        <v>1</v>
      </c>
      <c r="C1" s="7" t="n">
        <v>2</v>
      </c>
      <c r="D1" s="8" t="n">
        <v>3</v>
      </c>
      <c r="E1" s="7" t="n">
        <v>4</v>
      </c>
      <c r="F1" s="7" t="n">
        <v>5</v>
      </c>
      <c r="G1" s="7" t="n">
        <v>6</v>
      </c>
      <c r="H1" s="7" t="n">
        <v>7</v>
      </c>
      <c r="I1" s="7" t="n">
        <v>8</v>
      </c>
      <c r="J1" s="7" t="n">
        <v>9</v>
      </c>
      <c r="K1" s="7" t="n">
        <v>10</v>
      </c>
      <c r="L1" s="9" t="n">
        <v>11</v>
      </c>
      <c r="M1" s="7" t="n">
        <v>12</v>
      </c>
      <c r="N1" s="7" t="n">
        <v>13</v>
      </c>
      <c r="O1" s="7" t="n">
        <v>14</v>
      </c>
      <c r="P1" s="7" t="n">
        <v>15</v>
      </c>
      <c r="Q1" s="10" t="n">
        <v>16</v>
      </c>
      <c r="R1" s="10" t="n">
        <v>17</v>
      </c>
      <c r="S1" s="7" t="n">
        <v>18</v>
      </c>
      <c r="T1" s="7" t="n">
        <v>19</v>
      </c>
      <c r="U1" s="11" t="n">
        <v>20</v>
      </c>
      <c r="V1" s="7" t="n">
        <v>21</v>
      </c>
      <c r="W1" s="7" t="n">
        <v>22</v>
      </c>
      <c r="X1" s="11" t="n">
        <v>23</v>
      </c>
      <c r="Y1" s="7"/>
      <c r="Z1" s="7"/>
      <c r="AA1" s="11"/>
      <c r="AB1" s="7"/>
      <c r="AC1" s="7"/>
      <c r="AD1" s="11"/>
      <c r="AE1" s="7"/>
      <c r="AF1" s="7"/>
      <c r="AG1" s="11"/>
      <c r="AH1" s="7"/>
      <c r="AI1" s="7"/>
      <c r="AJ1" s="11"/>
      <c r="AK1" s="7" t="n">
        <v>24</v>
      </c>
      <c r="AL1" s="7" t="n">
        <v>25</v>
      </c>
      <c r="AM1" s="7" t="n">
        <v>26</v>
      </c>
      <c r="AN1" s="7" t="n">
        <v>27</v>
      </c>
      <c r="AO1" s="12" t="n">
        <v>28</v>
      </c>
      <c r="AP1" s="12" t="n">
        <v>29</v>
      </c>
      <c r="AQ1" s="12" t="n">
        <v>30</v>
      </c>
      <c r="AR1" s="12" t="n">
        <v>31</v>
      </c>
      <c r="AS1" s="12" t="n">
        <v>32</v>
      </c>
      <c r="AT1" s="12" t="n">
        <v>33</v>
      </c>
      <c r="AMJ1" s="0"/>
    </row>
    <row r="2" s="3" customFormat="true" ht="31.5" hidden="false" customHeight="true" outlineLevel="0" collapsed="false">
      <c r="B2" s="7" t="s">
        <v>0</v>
      </c>
      <c r="C2" s="7" t="s">
        <v>1</v>
      </c>
      <c r="D2" s="7" t="s">
        <v>2</v>
      </c>
      <c r="E2" s="7" t="s">
        <v>3</v>
      </c>
      <c r="F2" s="7" t="s">
        <v>4</v>
      </c>
      <c r="G2" s="7" t="s">
        <v>5</v>
      </c>
      <c r="H2" s="7" t="s">
        <v>6</v>
      </c>
      <c r="I2" s="7" t="s">
        <v>7</v>
      </c>
      <c r="J2" s="7"/>
      <c r="K2" s="7"/>
      <c r="L2" s="7"/>
      <c r="M2" s="7" t="s">
        <v>8</v>
      </c>
      <c r="N2" s="7" t="s">
        <v>9</v>
      </c>
      <c r="O2" s="7" t="s">
        <v>10</v>
      </c>
      <c r="P2" s="7" t="s">
        <v>11</v>
      </c>
      <c r="Q2" s="10" t="s">
        <v>12</v>
      </c>
      <c r="R2" s="13" t="s">
        <v>13</v>
      </c>
      <c r="S2" s="7" t="s">
        <v>14</v>
      </c>
      <c r="T2" s="7"/>
      <c r="U2" s="11" t="s">
        <v>15</v>
      </c>
      <c r="V2" s="7" t="s">
        <v>16</v>
      </c>
      <c r="W2" s="7" t="s">
        <v>16</v>
      </c>
      <c r="X2" s="7"/>
      <c r="Y2" s="14"/>
      <c r="Z2" s="7"/>
      <c r="AA2" s="11"/>
      <c r="AB2" s="7"/>
      <c r="AC2" s="7"/>
      <c r="AD2" s="11"/>
      <c r="AE2" s="7"/>
      <c r="AF2" s="7"/>
      <c r="AG2" s="11"/>
      <c r="AH2" s="7"/>
      <c r="AI2" s="7"/>
      <c r="AJ2" s="11"/>
      <c r="AK2" s="7" t="s">
        <v>17</v>
      </c>
      <c r="AL2" s="7" t="s">
        <v>3</v>
      </c>
      <c r="AM2" s="7" t="s">
        <v>3</v>
      </c>
      <c r="AN2" s="7"/>
      <c r="AO2" s="12" t="s">
        <v>18</v>
      </c>
      <c r="AP2" s="12"/>
      <c r="AQ2" s="12"/>
      <c r="AR2" s="12"/>
      <c r="AS2" s="12"/>
      <c r="AT2" s="12"/>
      <c r="AMJ2" s="0"/>
    </row>
    <row r="3" s="3" customFormat="true" ht="34.8" hidden="false" customHeight="true" outlineLevel="0" collapsed="false">
      <c r="B3" s="7"/>
      <c r="C3" s="7"/>
      <c r="D3" s="8" t="s">
        <v>19</v>
      </c>
      <c r="E3" s="7" t="s">
        <v>20</v>
      </c>
      <c r="F3" s="7"/>
      <c r="G3" s="7"/>
      <c r="H3" s="7"/>
      <c r="I3" s="15"/>
      <c r="J3" s="7" t="s">
        <v>21</v>
      </c>
      <c r="K3" s="7" t="s">
        <v>22</v>
      </c>
      <c r="L3" s="7" t="s">
        <v>20</v>
      </c>
      <c r="M3" s="7"/>
      <c r="N3" s="7"/>
      <c r="O3" s="7"/>
      <c r="P3" s="7"/>
      <c r="Q3" s="10"/>
      <c r="R3" s="13" t="s">
        <v>23</v>
      </c>
      <c r="S3" s="7"/>
      <c r="T3" s="7" t="s">
        <v>24</v>
      </c>
      <c r="U3" s="11" t="s">
        <v>15</v>
      </c>
      <c r="V3" s="7"/>
      <c r="W3" s="7" t="s">
        <v>25</v>
      </c>
      <c r="X3" s="11" t="s">
        <v>26</v>
      </c>
      <c r="Y3" s="14"/>
      <c r="Z3" s="7" t="s">
        <v>27</v>
      </c>
      <c r="AA3" s="11" t="s">
        <v>28</v>
      </c>
      <c r="AB3" s="7"/>
      <c r="AC3" s="7" t="s">
        <v>29</v>
      </c>
      <c r="AD3" s="11" t="s">
        <v>30</v>
      </c>
      <c r="AE3" s="7"/>
      <c r="AF3" s="7" t="s">
        <v>31</v>
      </c>
      <c r="AG3" s="11" t="s">
        <v>32</v>
      </c>
      <c r="AH3" s="7"/>
      <c r="AI3" s="7" t="s">
        <v>33</v>
      </c>
      <c r="AJ3" s="11" t="s">
        <v>34</v>
      </c>
      <c r="AK3" s="7"/>
      <c r="AL3" s="7" t="s">
        <v>35</v>
      </c>
      <c r="AM3" s="7" t="s">
        <v>36</v>
      </c>
      <c r="AN3" s="7" t="s">
        <v>37</v>
      </c>
      <c r="AO3" s="12"/>
      <c r="AP3" s="12" t="s">
        <v>38</v>
      </c>
      <c r="AQ3" s="12" t="s">
        <v>39</v>
      </c>
      <c r="AR3" s="12" t="s">
        <v>40</v>
      </c>
      <c r="AS3" s="12" t="s">
        <v>41</v>
      </c>
      <c r="AT3" s="12" t="s">
        <v>42</v>
      </c>
      <c r="AMJ3" s="0"/>
    </row>
    <row r="4" s="16" customFormat="true" ht="143.85" hidden="false" customHeight="true" outlineLevel="0" collapsed="false">
      <c r="B4" s="17" t="s">
        <v>43</v>
      </c>
      <c r="C4" s="18" t="s">
        <v>44</v>
      </c>
      <c r="D4" s="19" t="s">
        <v>45</v>
      </c>
      <c r="E4" s="20" t="s">
        <v>46</v>
      </c>
      <c r="F4" s="21" t="s">
        <v>47</v>
      </c>
      <c r="G4" s="18" t="s">
        <v>48</v>
      </c>
      <c r="H4" s="22" t="s">
        <v>49</v>
      </c>
      <c r="I4" s="18" t="s">
        <v>44</v>
      </c>
      <c r="J4" s="18" t="s">
        <v>50</v>
      </c>
      <c r="K4" s="23" t="s">
        <v>51</v>
      </c>
      <c r="L4" s="18" t="s">
        <v>46</v>
      </c>
      <c r="M4" s="24" t="s">
        <v>52</v>
      </c>
      <c r="N4" s="25" t="s">
        <v>53</v>
      </c>
      <c r="O4" s="24" t="s">
        <v>54</v>
      </c>
      <c r="P4" s="25" t="s">
        <v>55</v>
      </c>
      <c r="Q4" s="26" t="s">
        <v>56</v>
      </c>
      <c r="R4" s="26" t="s">
        <v>56</v>
      </c>
      <c r="S4" s="25" t="s">
        <v>57</v>
      </c>
      <c r="T4" s="17" t="s">
        <v>58</v>
      </c>
      <c r="U4" s="27" t="s">
        <v>59</v>
      </c>
      <c r="V4" s="25" t="s">
        <v>57</v>
      </c>
      <c r="W4" s="25" t="s">
        <v>60</v>
      </c>
      <c r="X4" s="28" t="s">
        <v>56</v>
      </c>
      <c r="Y4" s="29"/>
      <c r="Z4" s="25"/>
      <c r="AA4" s="27"/>
      <c r="AB4" s="25"/>
      <c r="AC4" s="25"/>
      <c r="AD4" s="27"/>
      <c r="AE4" s="29"/>
      <c r="AF4" s="25"/>
      <c r="AG4" s="27"/>
      <c r="AH4" s="29"/>
      <c r="AI4" s="25"/>
      <c r="AJ4" s="27"/>
      <c r="AK4" s="18" t="s">
        <v>57</v>
      </c>
      <c r="AL4" s="24" t="s">
        <v>61</v>
      </c>
      <c r="AM4" s="24" t="s">
        <v>62</v>
      </c>
      <c r="AN4" s="24" t="s">
        <v>63</v>
      </c>
      <c r="AO4" s="30" t="s">
        <v>57</v>
      </c>
      <c r="AP4" s="31" t="s">
        <v>64</v>
      </c>
      <c r="AQ4" s="30" t="s">
        <v>65</v>
      </c>
      <c r="AR4" s="30" t="s">
        <v>66</v>
      </c>
      <c r="AS4" s="31" t="s">
        <v>67</v>
      </c>
      <c r="AT4" s="31" t="s">
        <v>68</v>
      </c>
      <c r="AMJ4" s="0"/>
    </row>
    <row r="5" s="3" customFormat="true" ht="122.35" hidden="false" customHeight="false" outlineLevel="0" collapsed="false">
      <c r="A5" s="32" t="s">
        <v>69</v>
      </c>
      <c r="B5" s="33" t="n">
        <v>201818062800</v>
      </c>
      <c r="C5" s="34"/>
      <c r="D5" s="35" t="n">
        <v>21130055300016</v>
      </c>
      <c r="E5" s="36" t="s">
        <v>70</v>
      </c>
      <c r="F5" s="36" t="s">
        <v>71</v>
      </c>
      <c r="G5" s="37" t="s">
        <v>72</v>
      </c>
      <c r="H5" s="36" t="s">
        <v>73</v>
      </c>
      <c r="I5" s="38"/>
      <c r="J5" s="36" t="n">
        <v>13055</v>
      </c>
      <c r="K5" s="36" t="s">
        <v>74</v>
      </c>
      <c r="L5" s="36" t="s">
        <v>75</v>
      </c>
      <c r="M5" s="36" t="n">
        <v>42</v>
      </c>
      <c r="N5" s="39" t="n">
        <v>43305</v>
      </c>
      <c r="O5" s="40" t="s">
        <v>76</v>
      </c>
      <c r="P5" s="39" t="n">
        <v>43309</v>
      </c>
      <c r="Q5" s="41" t="n">
        <v>259536</v>
      </c>
      <c r="R5" s="41" t="s">
        <v>77</v>
      </c>
      <c r="S5" s="42"/>
      <c r="T5" s="40" t="s">
        <v>76</v>
      </c>
      <c r="U5" s="43" t="n">
        <v>6462</v>
      </c>
      <c r="V5" s="44"/>
      <c r="W5" s="43" t="s">
        <v>78</v>
      </c>
      <c r="X5" s="43" t="s">
        <v>79</v>
      </c>
      <c r="Y5" s="45"/>
      <c r="Z5" s="46" t="s">
        <v>80</v>
      </c>
      <c r="AA5" s="47" t="n">
        <v>8</v>
      </c>
      <c r="AB5" s="48"/>
      <c r="AC5" s="46" t="s">
        <v>81</v>
      </c>
      <c r="AD5" s="47" t="n">
        <v>130</v>
      </c>
      <c r="AE5" s="45"/>
      <c r="AF5" s="46" t="s">
        <v>82</v>
      </c>
      <c r="AG5" s="47" t="n">
        <v>22</v>
      </c>
      <c r="AH5" s="45"/>
      <c r="AI5" s="43" t="s">
        <v>83</v>
      </c>
      <c r="AJ5" s="47" t="n">
        <v>75</v>
      </c>
      <c r="AK5" s="49"/>
      <c r="AL5" s="36" t="n">
        <v>84539957500016</v>
      </c>
      <c r="AM5" s="36" t="s">
        <v>84</v>
      </c>
      <c r="AN5" s="36" t="s">
        <v>85</v>
      </c>
      <c r="AO5" s="50"/>
      <c r="AP5" s="36"/>
      <c r="AQ5" s="36"/>
      <c r="AR5" s="36"/>
      <c r="AS5" s="36"/>
      <c r="AT5" s="51"/>
      <c r="AMJ5" s="0"/>
    </row>
    <row r="6" s="3" customFormat="true" ht="67.1" hidden="false" customHeight="false" outlineLevel="0" collapsed="false">
      <c r="A6" s="52" t="s">
        <v>86</v>
      </c>
      <c r="B6" s="33" t="n">
        <v>201818062801</v>
      </c>
      <c r="C6" s="34"/>
      <c r="D6" s="53"/>
      <c r="E6" s="36"/>
      <c r="F6" s="36"/>
      <c r="G6" s="36"/>
      <c r="H6" s="36"/>
      <c r="I6" s="38"/>
      <c r="J6" s="36"/>
      <c r="K6" s="36"/>
      <c r="L6" s="36"/>
      <c r="M6" s="36"/>
      <c r="N6" s="39"/>
      <c r="O6" s="39"/>
      <c r="P6" s="39"/>
      <c r="Q6" s="41"/>
      <c r="R6" s="41"/>
      <c r="S6" s="42"/>
      <c r="T6" s="54"/>
      <c r="U6" s="43"/>
      <c r="V6" s="44"/>
      <c r="W6" s="43"/>
      <c r="X6" s="43"/>
      <c r="Y6" s="55"/>
      <c r="Z6" s="46"/>
      <c r="AA6" s="47"/>
      <c r="AB6" s="48"/>
      <c r="AC6" s="46"/>
      <c r="AD6" s="47"/>
      <c r="AE6" s="55"/>
      <c r="AF6" s="46"/>
      <c r="AG6" s="43"/>
      <c r="AH6" s="55"/>
      <c r="AI6" s="46"/>
      <c r="AJ6" s="47"/>
      <c r="AK6" s="49"/>
      <c r="AL6" s="36"/>
      <c r="AM6" s="36"/>
      <c r="AN6" s="36"/>
      <c r="AO6" s="56"/>
      <c r="AP6" s="57" t="s">
        <v>87</v>
      </c>
      <c r="AQ6" s="36"/>
      <c r="AR6" s="36" t="n">
        <v>0</v>
      </c>
      <c r="AS6" s="36" t="s">
        <v>88</v>
      </c>
      <c r="AT6" s="58" t="n">
        <v>43578</v>
      </c>
      <c r="AMJ6" s="0"/>
    </row>
    <row r="7" s="3" customFormat="true" ht="84.55" hidden="false" customHeight="false" outlineLevel="0" collapsed="false">
      <c r="A7" s="32" t="s">
        <v>69</v>
      </c>
      <c r="B7" s="33" t="n">
        <v>201919069400</v>
      </c>
      <c r="C7" s="34"/>
      <c r="D7" s="35" t="n">
        <v>21130055300016</v>
      </c>
      <c r="E7" s="36" t="s">
        <v>70</v>
      </c>
      <c r="F7" s="36" t="s">
        <v>71</v>
      </c>
      <c r="G7" s="37" t="s">
        <v>89</v>
      </c>
      <c r="H7" s="36" t="s">
        <v>73</v>
      </c>
      <c r="I7" s="38"/>
      <c r="J7" s="36" t="n">
        <v>13055</v>
      </c>
      <c r="K7" s="36" t="s">
        <v>74</v>
      </c>
      <c r="L7" s="59" t="s">
        <v>75</v>
      </c>
      <c r="M7" s="36" t="n">
        <v>12</v>
      </c>
      <c r="N7" s="39" t="n">
        <v>43656</v>
      </c>
      <c r="O7" s="40" t="s">
        <v>76</v>
      </c>
      <c r="P7" s="39" t="n">
        <v>43671</v>
      </c>
      <c r="Q7" s="41" t="n">
        <v>127881</v>
      </c>
      <c r="R7" s="41" t="n">
        <v>37330</v>
      </c>
      <c r="S7" s="42"/>
      <c r="T7" s="40" t="s">
        <v>76</v>
      </c>
      <c r="U7" s="43" t="n">
        <v>2766</v>
      </c>
      <c r="V7" s="44"/>
      <c r="W7" s="43" t="s">
        <v>90</v>
      </c>
      <c r="X7" s="43" t="n">
        <v>4</v>
      </c>
      <c r="Y7" s="55"/>
      <c r="Z7" s="46" t="s">
        <v>91</v>
      </c>
      <c r="AA7" s="47" t="n">
        <v>75</v>
      </c>
      <c r="AB7" s="48"/>
      <c r="AC7" s="46" t="s">
        <v>92</v>
      </c>
      <c r="AD7" s="47" t="n">
        <v>5</v>
      </c>
      <c r="AE7" s="55"/>
      <c r="AF7" s="46" t="s">
        <v>93</v>
      </c>
      <c r="AG7" s="43" t="s">
        <v>79</v>
      </c>
      <c r="AH7" s="45"/>
      <c r="AI7" s="60"/>
      <c r="AJ7" s="61"/>
      <c r="AK7" s="49"/>
      <c r="AL7" s="36" t="n">
        <v>85076233700010</v>
      </c>
      <c r="AM7" s="36" t="s">
        <v>84</v>
      </c>
      <c r="AN7" s="36" t="s">
        <v>94</v>
      </c>
      <c r="AO7" s="50"/>
      <c r="AP7" s="36"/>
      <c r="AQ7" s="36"/>
      <c r="AR7" s="36"/>
      <c r="AS7" s="36"/>
      <c r="AT7" s="36"/>
      <c r="AMJ7" s="0"/>
    </row>
    <row r="8" s="3" customFormat="true" ht="84.55" hidden="false" customHeight="false" outlineLevel="0" collapsed="false">
      <c r="A8" s="32" t="s">
        <v>69</v>
      </c>
      <c r="B8" s="33" t="n">
        <v>2014140417900</v>
      </c>
      <c r="C8" s="34"/>
      <c r="D8" s="35" t="n">
        <v>21130055300016</v>
      </c>
      <c r="E8" s="36" t="s">
        <v>70</v>
      </c>
      <c r="F8" s="36" t="s">
        <v>71</v>
      </c>
      <c r="G8" s="37" t="s">
        <v>95</v>
      </c>
      <c r="H8" s="36" t="s">
        <v>73</v>
      </c>
      <c r="I8" s="38"/>
      <c r="J8" s="36" t="n">
        <v>13055</v>
      </c>
      <c r="K8" s="36" t="s">
        <v>74</v>
      </c>
      <c r="L8" s="59" t="s">
        <v>75</v>
      </c>
      <c r="M8" s="36" t="n">
        <v>84</v>
      </c>
      <c r="N8" s="39" t="n">
        <v>41981</v>
      </c>
      <c r="O8" s="40" t="s">
        <v>76</v>
      </c>
      <c r="P8" s="39" t="n">
        <v>41982</v>
      </c>
      <c r="Q8" s="41" t="n">
        <v>432140</v>
      </c>
      <c r="R8" s="41" t="n">
        <v>140000</v>
      </c>
      <c r="S8" s="42"/>
      <c r="T8" s="40" t="s">
        <v>76</v>
      </c>
      <c r="U8" s="43" t="n">
        <v>1654</v>
      </c>
      <c r="V8" s="44"/>
      <c r="W8" s="43" t="s">
        <v>96</v>
      </c>
      <c r="X8" s="43" t="n">
        <v>5</v>
      </c>
      <c r="Y8" s="45"/>
      <c r="Z8" s="43" t="s">
        <v>97</v>
      </c>
      <c r="AA8" s="43" t="n">
        <v>2.5</v>
      </c>
      <c r="AB8" s="48"/>
      <c r="AC8" s="62" t="s">
        <v>98</v>
      </c>
      <c r="AD8" s="47" t="n">
        <v>8</v>
      </c>
      <c r="AE8" s="45"/>
      <c r="AF8" s="46" t="s">
        <v>99</v>
      </c>
      <c r="AG8" s="47" t="n">
        <v>6</v>
      </c>
      <c r="AH8" s="45"/>
      <c r="AI8" s="60"/>
      <c r="AJ8" s="61"/>
      <c r="AK8" s="49"/>
      <c r="AL8" s="36" t="n">
        <v>40515462600023</v>
      </c>
      <c r="AM8" s="36" t="s">
        <v>84</v>
      </c>
      <c r="AN8" s="36" t="s">
        <v>100</v>
      </c>
      <c r="AO8" s="56"/>
      <c r="AP8" s="57"/>
      <c r="AQ8" s="57"/>
      <c r="AR8" s="57"/>
      <c r="AS8" s="57"/>
      <c r="AT8" s="57"/>
      <c r="AMJ8" s="0"/>
    </row>
    <row r="9" s="3" customFormat="true" ht="67.1" hidden="false" customHeight="false" outlineLevel="0" collapsed="false">
      <c r="A9" s="52" t="s">
        <v>86</v>
      </c>
      <c r="B9" s="33" t="n">
        <v>2014140417901</v>
      </c>
      <c r="C9" s="34"/>
      <c r="D9" s="53"/>
      <c r="E9" s="36"/>
      <c r="F9" s="36"/>
      <c r="G9" s="36"/>
      <c r="H9" s="36"/>
      <c r="I9" s="38"/>
      <c r="J9" s="36"/>
      <c r="K9" s="36"/>
      <c r="L9" s="36"/>
      <c r="M9" s="36"/>
      <c r="N9" s="39"/>
      <c r="O9" s="39"/>
      <c r="P9" s="39"/>
      <c r="Q9" s="41"/>
      <c r="R9" s="41"/>
      <c r="S9" s="42"/>
      <c r="T9" s="54"/>
      <c r="U9" s="43"/>
      <c r="V9" s="44"/>
      <c r="W9" s="63"/>
      <c r="X9" s="64"/>
      <c r="Y9" s="45"/>
      <c r="Z9" s="65"/>
      <c r="AA9" s="61"/>
      <c r="AB9" s="48"/>
      <c r="AC9" s="60"/>
      <c r="AD9" s="61"/>
      <c r="AE9" s="45"/>
      <c r="AF9" s="60"/>
      <c r="AG9" s="61"/>
      <c r="AH9" s="45"/>
      <c r="AI9" s="60"/>
      <c r="AJ9" s="61"/>
      <c r="AK9" s="49"/>
      <c r="AL9" s="36"/>
      <c r="AM9" s="36"/>
      <c r="AN9" s="36"/>
      <c r="AO9" s="56"/>
      <c r="AP9" s="57" t="s">
        <v>101</v>
      </c>
      <c r="AQ9" s="57"/>
      <c r="AR9" s="36" t="n">
        <v>0</v>
      </c>
      <c r="AS9" s="36" t="s">
        <v>88</v>
      </c>
      <c r="AT9" s="58" t="n">
        <v>42650</v>
      </c>
      <c r="AMJ9" s="0"/>
    </row>
    <row r="10" s="3" customFormat="true" ht="155.2" hidden="false" customHeight="false" outlineLevel="0" collapsed="false">
      <c r="A10" s="32" t="s">
        <v>69</v>
      </c>
      <c r="B10" s="33" t="n">
        <v>201515102600</v>
      </c>
      <c r="C10" s="34"/>
      <c r="D10" s="35" t="n">
        <v>21130055300016</v>
      </c>
      <c r="E10" s="36" t="s">
        <v>70</v>
      </c>
      <c r="F10" s="36" t="s">
        <v>71</v>
      </c>
      <c r="G10" s="37" t="s">
        <v>102</v>
      </c>
      <c r="H10" s="36" t="s">
        <v>73</v>
      </c>
      <c r="I10" s="38"/>
      <c r="J10" s="36" t="n">
        <v>13055</v>
      </c>
      <c r="K10" s="36" t="s">
        <v>74</v>
      </c>
      <c r="L10" s="59" t="s">
        <v>75</v>
      </c>
      <c r="M10" s="36" t="n">
        <v>84</v>
      </c>
      <c r="N10" s="39" t="n">
        <v>42191</v>
      </c>
      <c r="O10" s="40" t="s">
        <v>76</v>
      </c>
      <c r="P10" s="39" t="n">
        <v>42243</v>
      </c>
      <c r="Q10" s="41" t="n">
        <v>886416</v>
      </c>
      <c r="R10" s="41" t="n">
        <v>707736</v>
      </c>
      <c r="S10" s="42"/>
      <c r="T10" s="40" t="s">
        <v>76</v>
      </c>
      <c r="U10" s="43" t="n">
        <v>0</v>
      </c>
      <c r="V10" s="44"/>
      <c r="W10" s="43" t="s">
        <v>103</v>
      </c>
      <c r="X10" s="43" t="n">
        <v>45</v>
      </c>
      <c r="Y10" s="66"/>
      <c r="Z10" s="67" t="s">
        <v>104</v>
      </c>
      <c r="AA10" s="68" t="n">
        <v>4</v>
      </c>
      <c r="AB10" s="48"/>
      <c r="AC10" s="67" t="s">
        <v>105</v>
      </c>
      <c r="AD10" s="68" t="n">
        <v>3</v>
      </c>
      <c r="AE10" s="66"/>
      <c r="AF10" s="67" t="s">
        <v>106</v>
      </c>
      <c r="AG10" s="69" t="s">
        <v>107</v>
      </c>
      <c r="AH10" s="66"/>
      <c r="AI10" s="67" t="s">
        <v>108</v>
      </c>
      <c r="AJ10" s="43" t="n">
        <v>110</v>
      </c>
      <c r="AK10" s="49"/>
      <c r="AL10" s="36" t="n">
        <v>32958144100030</v>
      </c>
      <c r="AM10" s="36" t="s">
        <v>84</v>
      </c>
      <c r="AN10" s="36" t="s">
        <v>109</v>
      </c>
      <c r="AO10" s="56"/>
      <c r="AP10" s="57"/>
      <c r="AQ10" s="57"/>
      <c r="AR10" s="57"/>
      <c r="AS10" s="57"/>
      <c r="AT10" s="57"/>
      <c r="AMJ10" s="0"/>
    </row>
    <row r="11" s="3" customFormat="true" ht="67.1" hidden="false" customHeight="false" outlineLevel="0" collapsed="false">
      <c r="A11" s="52" t="s">
        <v>86</v>
      </c>
      <c r="B11" s="33" t="n">
        <v>201515102601</v>
      </c>
      <c r="C11" s="34"/>
      <c r="D11" s="53"/>
      <c r="E11" s="36"/>
      <c r="F11" s="36"/>
      <c r="G11" s="36"/>
      <c r="H11" s="36"/>
      <c r="I11" s="38"/>
      <c r="J11" s="36"/>
      <c r="K11" s="36"/>
      <c r="L11" s="36"/>
      <c r="M11" s="36"/>
      <c r="N11" s="39"/>
      <c r="O11" s="39"/>
      <c r="P11" s="39"/>
      <c r="Q11" s="41"/>
      <c r="R11" s="41"/>
      <c r="S11" s="42"/>
      <c r="T11" s="54"/>
      <c r="U11" s="43"/>
      <c r="V11" s="44"/>
      <c r="W11" s="43"/>
      <c r="X11" s="43"/>
      <c r="Y11" s="45"/>
      <c r="Z11" s="65"/>
      <c r="AA11" s="61"/>
      <c r="AB11" s="48"/>
      <c r="AC11" s="60"/>
      <c r="AD11" s="61"/>
      <c r="AE11" s="45"/>
      <c r="AF11" s="60"/>
      <c r="AG11" s="61"/>
      <c r="AH11" s="45"/>
      <c r="AI11" s="60"/>
      <c r="AJ11" s="61"/>
      <c r="AK11" s="49"/>
      <c r="AL11" s="36"/>
      <c r="AM11" s="36"/>
      <c r="AN11" s="36"/>
      <c r="AO11" s="56"/>
      <c r="AP11" s="57" t="s">
        <v>101</v>
      </c>
      <c r="AQ11" s="57"/>
      <c r="AR11" s="36" t="n">
        <v>0</v>
      </c>
      <c r="AS11" s="36" t="s">
        <v>88</v>
      </c>
      <c r="AT11" s="58" t="n">
        <v>42548</v>
      </c>
      <c r="AMJ11" s="0"/>
    </row>
    <row r="12" s="3" customFormat="true" ht="155.2" hidden="false" customHeight="false" outlineLevel="0" collapsed="false">
      <c r="A12" s="32" t="s">
        <v>69</v>
      </c>
      <c r="B12" s="70" t="s">
        <v>110</v>
      </c>
      <c r="C12" s="34"/>
      <c r="D12" s="35" t="n">
        <v>21130055300016</v>
      </c>
      <c r="E12" s="36" t="s">
        <v>70</v>
      </c>
      <c r="F12" s="36" t="s">
        <v>71</v>
      </c>
      <c r="G12" s="37" t="s">
        <v>111</v>
      </c>
      <c r="H12" s="36" t="s">
        <v>73</v>
      </c>
      <c r="I12" s="38"/>
      <c r="J12" s="36" t="n">
        <v>13055</v>
      </c>
      <c r="K12" s="36" t="s">
        <v>74</v>
      </c>
      <c r="L12" s="59" t="s">
        <v>75</v>
      </c>
      <c r="M12" s="36" t="n">
        <v>84</v>
      </c>
      <c r="N12" s="39" t="n">
        <v>41264</v>
      </c>
      <c r="O12" s="40" t="s">
        <v>76</v>
      </c>
      <c r="P12" s="39" t="n">
        <v>41276</v>
      </c>
      <c r="Q12" s="41" t="n">
        <v>349130</v>
      </c>
      <c r="R12" s="41" t="n">
        <v>227214</v>
      </c>
      <c r="S12" s="42"/>
      <c r="T12" s="40" t="s">
        <v>76</v>
      </c>
      <c r="U12" s="43" t="n">
        <v>0</v>
      </c>
      <c r="V12" s="44"/>
      <c r="W12" s="43" t="s">
        <v>112</v>
      </c>
      <c r="X12" s="43" t="n">
        <v>50</v>
      </c>
      <c r="Y12" s="66"/>
      <c r="Z12" s="67" t="s">
        <v>113</v>
      </c>
      <c r="AA12" s="68" t="n">
        <v>5</v>
      </c>
      <c r="AB12" s="48"/>
      <c r="AC12" s="67" t="s">
        <v>114</v>
      </c>
      <c r="AD12" s="68" t="n">
        <v>180</v>
      </c>
      <c r="AE12" s="66"/>
      <c r="AF12" s="67" t="s">
        <v>115</v>
      </c>
      <c r="AG12" s="69" t="s">
        <v>116</v>
      </c>
      <c r="AH12" s="66"/>
      <c r="AI12" s="67" t="s">
        <v>108</v>
      </c>
      <c r="AJ12" s="43" t="n">
        <v>100</v>
      </c>
      <c r="AK12" s="71"/>
      <c r="AL12" s="53" t="s">
        <v>117</v>
      </c>
      <c r="AM12" s="53" t="s">
        <v>84</v>
      </c>
      <c r="AN12" s="36" t="s">
        <v>118</v>
      </c>
      <c r="AO12" s="50"/>
      <c r="AP12" s="36"/>
      <c r="AQ12" s="36"/>
      <c r="AR12" s="36"/>
      <c r="AS12" s="36"/>
      <c r="AT12" s="36"/>
      <c r="AMJ12" s="0"/>
    </row>
    <row r="13" s="3" customFormat="true" ht="67.1" hidden="false" customHeight="false" outlineLevel="0" collapsed="false">
      <c r="A13" s="52" t="s">
        <v>86</v>
      </c>
      <c r="B13" s="33" t="n">
        <v>201312144401</v>
      </c>
      <c r="C13" s="34"/>
      <c r="D13" s="53"/>
      <c r="E13" s="36"/>
      <c r="F13" s="36"/>
      <c r="G13" s="36"/>
      <c r="H13" s="36"/>
      <c r="I13" s="38"/>
      <c r="J13" s="36"/>
      <c r="K13" s="36"/>
      <c r="L13" s="36"/>
      <c r="M13" s="36"/>
      <c r="N13" s="39"/>
      <c r="O13" s="39"/>
      <c r="P13" s="39"/>
      <c r="Q13" s="41"/>
      <c r="R13" s="41"/>
      <c r="S13" s="42"/>
      <c r="T13" s="54"/>
      <c r="U13" s="54"/>
      <c r="V13" s="42"/>
      <c r="W13" s="54"/>
      <c r="X13" s="54"/>
      <c r="Y13" s="72"/>
      <c r="Z13" s="35"/>
      <c r="AA13" s="73"/>
      <c r="AB13" s="74"/>
      <c r="AC13" s="75"/>
      <c r="AD13" s="73"/>
      <c r="AE13" s="72"/>
      <c r="AF13" s="75"/>
      <c r="AG13" s="73"/>
      <c r="AH13" s="72"/>
      <c r="AI13" s="75"/>
      <c r="AJ13" s="73"/>
      <c r="AK13" s="49"/>
      <c r="AL13" s="36"/>
      <c r="AM13" s="36"/>
      <c r="AN13" s="36"/>
      <c r="AO13" s="56"/>
      <c r="AP13" s="57" t="s">
        <v>101</v>
      </c>
      <c r="AQ13" s="57"/>
      <c r="AR13" s="36" t="n">
        <v>0</v>
      </c>
      <c r="AS13" s="36" t="s">
        <v>88</v>
      </c>
      <c r="AT13" s="58" t="n">
        <v>42660</v>
      </c>
      <c r="AMJ13" s="0"/>
    </row>
    <row r="14" s="3" customFormat="true" ht="67.1" hidden="false" customHeight="false" outlineLevel="0" collapsed="false">
      <c r="A14" s="52" t="s">
        <v>119</v>
      </c>
      <c r="B14" s="33" t="n">
        <v>201312144402</v>
      </c>
      <c r="C14" s="34"/>
      <c r="D14" s="53"/>
      <c r="E14" s="36"/>
      <c r="F14" s="36"/>
      <c r="G14" s="36"/>
      <c r="H14" s="36"/>
      <c r="I14" s="38"/>
      <c r="J14" s="36"/>
      <c r="K14" s="36"/>
      <c r="L14" s="36"/>
      <c r="M14" s="36"/>
      <c r="N14" s="39"/>
      <c r="O14" s="39"/>
      <c r="P14" s="39"/>
      <c r="Q14" s="41"/>
      <c r="R14" s="41"/>
      <c r="S14" s="42"/>
      <c r="T14" s="54"/>
      <c r="U14" s="54"/>
      <c r="V14" s="42"/>
      <c r="W14" s="54"/>
      <c r="X14" s="54"/>
      <c r="Y14" s="72"/>
      <c r="Z14" s="35"/>
      <c r="AA14" s="73"/>
      <c r="AB14" s="74"/>
      <c r="AC14" s="75"/>
      <c r="AD14" s="73"/>
      <c r="AE14" s="72"/>
      <c r="AF14" s="75"/>
      <c r="AG14" s="73"/>
      <c r="AH14" s="72"/>
      <c r="AI14" s="75"/>
      <c r="AJ14" s="73"/>
      <c r="AK14" s="49"/>
      <c r="AL14" s="36"/>
      <c r="AM14" s="36"/>
      <c r="AN14" s="36"/>
      <c r="AO14" s="56"/>
      <c r="AP14" s="57" t="s">
        <v>120</v>
      </c>
      <c r="AQ14" s="57"/>
      <c r="AR14" s="36" t="n">
        <v>0</v>
      </c>
      <c r="AS14" s="36" t="s">
        <v>88</v>
      </c>
      <c r="AT14" s="58" t="n">
        <v>43024</v>
      </c>
      <c r="AMJ14" s="0"/>
    </row>
    <row r="15" s="3" customFormat="true" ht="67.1" hidden="false" customHeight="false" outlineLevel="0" collapsed="false">
      <c r="A15" s="52" t="s">
        <v>121</v>
      </c>
      <c r="B15" s="33" t="n">
        <v>201312144403</v>
      </c>
      <c r="C15" s="34"/>
      <c r="D15" s="53"/>
      <c r="E15" s="36"/>
      <c r="F15" s="36"/>
      <c r="G15" s="36"/>
      <c r="H15" s="36"/>
      <c r="I15" s="38"/>
      <c r="J15" s="36"/>
      <c r="K15" s="36"/>
      <c r="L15" s="36"/>
      <c r="M15" s="36"/>
      <c r="N15" s="39"/>
      <c r="O15" s="39"/>
      <c r="P15" s="39"/>
      <c r="Q15" s="41"/>
      <c r="R15" s="41"/>
      <c r="S15" s="42"/>
      <c r="T15" s="54"/>
      <c r="U15" s="54"/>
      <c r="V15" s="42"/>
      <c r="W15" s="54"/>
      <c r="X15" s="54"/>
      <c r="Y15" s="72"/>
      <c r="Z15" s="35"/>
      <c r="AA15" s="73"/>
      <c r="AB15" s="74"/>
      <c r="AC15" s="75"/>
      <c r="AD15" s="73"/>
      <c r="AE15" s="72"/>
      <c r="AF15" s="75"/>
      <c r="AG15" s="73"/>
      <c r="AH15" s="72"/>
      <c r="AI15" s="75"/>
      <c r="AJ15" s="73"/>
      <c r="AK15" s="49"/>
      <c r="AL15" s="36"/>
      <c r="AM15" s="36"/>
      <c r="AN15" s="36"/>
      <c r="AO15" s="56"/>
      <c r="AP15" s="57" t="s">
        <v>120</v>
      </c>
      <c r="AQ15" s="57"/>
      <c r="AR15" s="36" t="n">
        <v>0</v>
      </c>
      <c r="AS15" s="36" t="s">
        <v>88</v>
      </c>
      <c r="AT15" s="58" t="n">
        <v>43454</v>
      </c>
      <c r="AMJ15" s="0"/>
    </row>
    <row r="16" s="3" customFormat="true" ht="176.1" hidden="false" customHeight="false" outlineLevel="0" collapsed="false">
      <c r="A16" s="32" t="s">
        <v>69</v>
      </c>
      <c r="B16" s="33" t="n">
        <v>201818062100</v>
      </c>
      <c r="C16" s="34"/>
      <c r="D16" s="35" t="s">
        <v>122</v>
      </c>
      <c r="E16" s="36" t="s">
        <v>70</v>
      </c>
      <c r="F16" s="36" t="s">
        <v>71</v>
      </c>
      <c r="G16" s="37" t="s">
        <v>123</v>
      </c>
      <c r="H16" s="36" t="s">
        <v>124</v>
      </c>
      <c r="I16" s="38"/>
      <c r="J16" s="36" t="n">
        <v>13055</v>
      </c>
      <c r="K16" s="36" t="s">
        <v>125</v>
      </c>
      <c r="L16" s="36" t="s">
        <v>126</v>
      </c>
      <c r="M16" s="36" t="n">
        <v>60</v>
      </c>
      <c r="N16" s="39" t="n">
        <v>43284</v>
      </c>
      <c r="O16" s="40" t="s">
        <v>76</v>
      </c>
      <c r="P16" s="39" t="n">
        <v>43338</v>
      </c>
      <c r="Q16" s="76" t="n">
        <v>5132710</v>
      </c>
      <c r="R16" s="41" t="n">
        <v>57090</v>
      </c>
      <c r="S16" s="42"/>
      <c r="T16" s="40" t="s">
        <v>76</v>
      </c>
      <c r="U16" s="76" t="n">
        <v>23585</v>
      </c>
      <c r="V16" s="76" t="s">
        <v>127</v>
      </c>
      <c r="W16" s="41" t="s">
        <v>128</v>
      </c>
      <c r="X16" s="41" t="s">
        <v>129</v>
      </c>
      <c r="Y16" s="77"/>
      <c r="Z16" s="41" t="s">
        <v>130</v>
      </c>
      <c r="AA16" s="41" t="n">
        <v>8</v>
      </c>
      <c r="AB16" s="74"/>
      <c r="AC16" s="41" t="s">
        <v>131</v>
      </c>
      <c r="AD16" s="41" t="n">
        <v>10</v>
      </c>
      <c r="AE16" s="77"/>
      <c r="AF16" s="41" t="s">
        <v>132</v>
      </c>
      <c r="AG16" s="41" t="n">
        <v>15</v>
      </c>
      <c r="AH16" s="77"/>
      <c r="AI16" s="41" t="s">
        <v>133</v>
      </c>
      <c r="AJ16" s="41" t="n">
        <v>200</v>
      </c>
      <c r="AK16" s="34"/>
      <c r="AL16" s="36" t="n">
        <v>53428878200012</v>
      </c>
      <c r="AM16" s="36" t="s">
        <v>45</v>
      </c>
      <c r="AN16" s="36" t="s">
        <v>134</v>
      </c>
      <c r="AO16" s="78"/>
      <c r="AP16" s="79"/>
      <c r="AQ16" s="79"/>
      <c r="AR16" s="79"/>
      <c r="AS16" s="79"/>
      <c r="AT16" s="79"/>
      <c r="AMJ16" s="0"/>
    </row>
    <row r="17" s="3" customFormat="true" ht="76.7" hidden="false" customHeight="false" outlineLevel="0" collapsed="false">
      <c r="A17" s="32" t="s">
        <v>86</v>
      </c>
      <c r="B17" s="33" t="n">
        <v>201818062101</v>
      </c>
      <c r="C17" s="34"/>
      <c r="D17" s="80"/>
      <c r="E17" s="36"/>
      <c r="F17" s="36"/>
      <c r="G17" s="36"/>
      <c r="H17" s="36"/>
      <c r="I17" s="38"/>
      <c r="J17" s="36"/>
      <c r="K17" s="36"/>
      <c r="L17" s="36"/>
      <c r="M17" s="36"/>
      <c r="N17" s="39"/>
      <c r="O17" s="39"/>
      <c r="P17" s="39"/>
      <c r="Q17" s="41"/>
      <c r="R17" s="41"/>
      <c r="S17" s="42"/>
      <c r="T17" s="54"/>
      <c r="U17" s="54"/>
      <c r="V17" s="42"/>
      <c r="W17" s="35"/>
      <c r="X17" s="73"/>
      <c r="Y17" s="72"/>
      <c r="Z17" s="35"/>
      <c r="AA17" s="81"/>
      <c r="AB17" s="74"/>
      <c r="AC17" s="75"/>
      <c r="AD17" s="73"/>
      <c r="AE17" s="72"/>
      <c r="AF17" s="82"/>
      <c r="AG17" s="73"/>
      <c r="AH17" s="72"/>
      <c r="AI17" s="75"/>
      <c r="AJ17" s="73"/>
      <c r="AK17" s="34"/>
      <c r="AL17" s="79"/>
      <c r="AM17" s="79"/>
      <c r="AN17" s="79"/>
      <c r="AO17" s="78"/>
      <c r="AP17" s="36" t="s">
        <v>135</v>
      </c>
      <c r="AQ17" s="83" t="s">
        <v>136</v>
      </c>
      <c r="AR17" s="36" t="n">
        <v>0</v>
      </c>
      <c r="AS17" s="36" t="s">
        <v>88</v>
      </c>
      <c r="AT17" s="39" t="n">
        <v>43741</v>
      </c>
      <c r="AMJ17" s="0"/>
    </row>
    <row r="18" s="3" customFormat="true" ht="76.7" hidden="false" customHeight="false" outlineLevel="0" collapsed="false">
      <c r="A18" s="32" t="s">
        <v>119</v>
      </c>
      <c r="B18" s="33" t="n">
        <v>201818062102</v>
      </c>
      <c r="C18" s="34"/>
      <c r="D18" s="80"/>
      <c r="E18" s="36"/>
      <c r="F18" s="36"/>
      <c r="G18" s="36"/>
      <c r="H18" s="36"/>
      <c r="I18" s="38"/>
      <c r="J18" s="36"/>
      <c r="K18" s="36"/>
      <c r="L18" s="36"/>
      <c r="M18" s="36"/>
      <c r="N18" s="39"/>
      <c r="O18" s="39"/>
      <c r="P18" s="39"/>
      <c r="Q18" s="41"/>
      <c r="R18" s="41"/>
      <c r="S18" s="42"/>
      <c r="T18" s="54"/>
      <c r="U18" s="54"/>
      <c r="V18" s="42"/>
      <c r="W18" s="35"/>
      <c r="X18" s="73"/>
      <c r="Y18" s="72"/>
      <c r="Z18" s="35"/>
      <c r="AA18" s="73"/>
      <c r="AB18" s="74"/>
      <c r="AC18" s="75"/>
      <c r="AD18" s="73"/>
      <c r="AE18" s="72"/>
      <c r="AF18" s="75"/>
      <c r="AG18" s="73"/>
      <c r="AH18" s="72"/>
      <c r="AI18" s="75"/>
      <c r="AJ18" s="73"/>
      <c r="AK18" s="34"/>
      <c r="AL18" s="79"/>
      <c r="AM18" s="79"/>
      <c r="AN18" s="79"/>
      <c r="AO18" s="78"/>
      <c r="AP18" s="36" t="s">
        <v>137</v>
      </c>
      <c r="AQ18" s="83" t="s">
        <v>136</v>
      </c>
      <c r="AR18" s="36" t="n">
        <v>0</v>
      </c>
      <c r="AS18" s="84" t="s">
        <v>138</v>
      </c>
      <c r="AT18" s="39" t="n">
        <v>43801</v>
      </c>
      <c r="AMJ18" s="0"/>
    </row>
    <row r="19" s="3" customFormat="true" ht="141.25" hidden="false" customHeight="false" outlineLevel="0" collapsed="false">
      <c r="A19" s="32" t="s">
        <v>69</v>
      </c>
      <c r="B19" s="33" t="n">
        <v>201313090400</v>
      </c>
      <c r="C19" s="34"/>
      <c r="D19" s="80" t="s">
        <v>139</v>
      </c>
      <c r="E19" s="36" t="s">
        <v>70</v>
      </c>
      <c r="F19" s="36" t="s">
        <v>71</v>
      </c>
      <c r="G19" s="37" t="s">
        <v>140</v>
      </c>
      <c r="H19" s="36" t="s">
        <v>124</v>
      </c>
      <c r="I19" s="38"/>
      <c r="J19" s="36" t="n">
        <v>13055</v>
      </c>
      <c r="K19" s="36" t="s">
        <v>125</v>
      </c>
      <c r="L19" s="36" t="s">
        <v>126</v>
      </c>
      <c r="M19" s="36" t="n">
        <v>84</v>
      </c>
      <c r="N19" s="39" t="n">
        <v>41492</v>
      </c>
      <c r="O19" s="40" t="s">
        <v>76</v>
      </c>
      <c r="P19" s="39" t="n">
        <v>41527</v>
      </c>
      <c r="Q19" s="76" t="n">
        <v>17178471</v>
      </c>
      <c r="R19" s="41" t="n">
        <v>8335093</v>
      </c>
      <c r="S19" s="42"/>
      <c r="T19" s="40" t="s">
        <v>76</v>
      </c>
      <c r="U19" s="76" t="n">
        <f aca="false">2402+12467+16110+16892+17788+18835+50736</f>
        <v>135230</v>
      </c>
      <c r="V19" s="85" t="s">
        <v>141</v>
      </c>
      <c r="W19" s="41" t="s">
        <v>142</v>
      </c>
      <c r="X19" s="41" t="s">
        <v>143</v>
      </c>
      <c r="Y19" s="49"/>
      <c r="Z19" s="41" t="s">
        <v>144</v>
      </c>
      <c r="AA19" s="41" t="s">
        <v>145</v>
      </c>
      <c r="AB19" s="74"/>
      <c r="AC19" s="41" t="s">
        <v>146</v>
      </c>
      <c r="AD19" s="41" t="n">
        <v>160</v>
      </c>
      <c r="AE19" s="49"/>
      <c r="AF19" s="36" t="s">
        <v>147</v>
      </c>
      <c r="AG19" s="41" t="s">
        <v>148</v>
      </c>
      <c r="AH19" s="77"/>
      <c r="AI19" s="39" t="s">
        <v>149</v>
      </c>
      <c r="AJ19" s="41" t="n">
        <v>90</v>
      </c>
      <c r="AK19" s="34"/>
      <c r="AL19" s="36" t="n">
        <v>51514485500019</v>
      </c>
      <c r="AM19" s="36" t="s">
        <v>45</v>
      </c>
      <c r="AN19" s="36" t="s">
        <v>150</v>
      </c>
      <c r="AO19" s="78"/>
      <c r="AP19" s="79"/>
      <c r="AQ19" s="79"/>
      <c r="AR19" s="79"/>
      <c r="AS19" s="79"/>
      <c r="AT19" s="79"/>
      <c r="AMJ19" s="0"/>
    </row>
    <row r="20" s="3" customFormat="true" ht="76.7" hidden="false" customHeight="false" outlineLevel="0" collapsed="false">
      <c r="A20" s="32" t="s">
        <v>86</v>
      </c>
      <c r="B20" s="33" t="n">
        <v>201313090401</v>
      </c>
      <c r="C20" s="34"/>
      <c r="D20" s="80"/>
      <c r="E20" s="36"/>
      <c r="F20" s="36"/>
      <c r="G20" s="36"/>
      <c r="H20" s="36"/>
      <c r="I20" s="38"/>
      <c r="J20" s="36"/>
      <c r="K20" s="36"/>
      <c r="L20" s="36"/>
      <c r="M20" s="36"/>
      <c r="N20" s="39"/>
      <c r="O20" s="39"/>
      <c r="P20" s="39"/>
      <c r="Q20" s="41"/>
      <c r="R20" s="41"/>
      <c r="S20" s="42"/>
      <c r="T20" s="54"/>
      <c r="U20" s="54"/>
      <c r="V20" s="42"/>
      <c r="W20" s="54"/>
      <c r="X20" s="54"/>
      <c r="Y20" s="49"/>
      <c r="Z20" s="36"/>
      <c r="AA20" s="41"/>
      <c r="AB20" s="74"/>
      <c r="AC20" s="84"/>
      <c r="AD20" s="81"/>
      <c r="AE20" s="77"/>
      <c r="AF20" s="82"/>
      <c r="AG20" s="81"/>
      <c r="AH20" s="77"/>
      <c r="AI20" s="86"/>
      <c r="AJ20" s="87"/>
      <c r="AK20" s="34"/>
      <c r="AL20" s="88"/>
      <c r="AM20" s="88"/>
      <c r="AN20" s="89"/>
      <c r="AO20" s="78"/>
      <c r="AP20" s="36" t="s">
        <v>151</v>
      </c>
      <c r="AQ20" s="83" t="s">
        <v>136</v>
      </c>
      <c r="AR20" s="36" t="s">
        <v>152</v>
      </c>
      <c r="AS20" s="36" t="s">
        <v>88</v>
      </c>
      <c r="AT20" s="39" t="n">
        <v>41855</v>
      </c>
      <c r="AMJ20" s="0"/>
    </row>
    <row r="21" s="3" customFormat="true" ht="76.7" hidden="false" customHeight="false" outlineLevel="0" collapsed="false">
      <c r="A21" s="32" t="s">
        <v>119</v>
      </c>
      <c r="B21" s="33" t="n">
        <v>201313090402</v>
      </c>
      <c r="C21" s="34"/>
      <c r="D21" s="80"/>
      <c r="E21" s="36"/>
      <c r="F21" s="36"/>
      <c r="G21" s="36"/>
      <c r="H21" s="36"/>
      <c r="I21" s="38"/>
      <c r="J21" s="36"/>
      <c r="K21" s="36"/>
      <c r="L21" s="36"/>
      <c r="M21" s="36"/>
      <c r="N21" s="39"/>
      <c r="O21" s="39"/>
      <c r="P21" s="39"/>
      <c r="Q21" s="41"/>
      <c r="R21" s="41"/>
      <c r="S21" s="42"/>
      <c r="T21" s="54"/>
      <c r="U21" s="54"/>
      <c r="V21" s="42"/>
      <c r="W21" s="54"/>
      <c r="X21" s="54"/>
      <c r="Y21" s="49"/>
      <c r="Z21" s="36"/>
      <c r="AA21" s="41"/>
      <c r="AB21" s="74"/>
      <c r="AC21" s="84"/>
      <c r="AD21" s="81"/>
      <c r="AE21" s="77"/>
      <c r="AF21" s="82"/>
      <c r="AG21" s="81"/>
      <c r="AH21" s="77"/>
      <c r="AI21" s="86"/>
      <c r="AJ21" s="87"/>
      <c r="AK21" s="34"/>
      <c r="AL21" s="88"/>
      <c r="AM21" s="88"/>
      <c r="AN21" s="89"/>
      <c r="AO21" s="78"/>
      <c r="AP21" s="36" t="s">
        <v>153</v>
      </c>
      <c r="AQ21" s="83" t="s">
        <v>136</v>
      </c>
      <c r="AR21" s="36" t="n">
        <v>0</v>
      </c>
      <c r="AS21" s="36" t="s">
        <v>88</v>
      </c>
      <c r="AT21" s="39" t="n">
        <v>41855</v>
      </c>
      <c r="AMJ21" s="0"/>
    </row>
    <row r="22" s="3" customFormat="true" ht="76.7" hidden="false" customHeight="false" outlineLevel="0" collapsed="false">
      <c r="A22" s="32" t="s">
        <v>121</v>
      </c>
      <c r="B22" s="33" t="n">
        <v>201313090403</v>
      </c>
      <c r="C22" s="34"/>
      <c r="D22" s="80"/>
      <c r="E22" s="36"/>
      <c r="F22" s="36"/>
      <c r="G22" s="36"/>
      <c r="H22" s="36"/>
      <c r="I22" s="38"/>
      <c r="J22" s="36"/>
      <c r="K22" s="36"/>
      <c r="L22" s="36"/>
      <c r="M22" s="36"/>
      <c r="N22" s="39"/>
      <c r="O22" s="39"/>
      <c r="P22" s="39"/>
      <c r="Q22" s="41"/>
      <c r="R22" s="41"/>
      <c r="S22" s="42"/>
      <c r="T22" s="54"/>
      <c r="U22" s="54"/>
      <c r="V22" s="42"/>
      <c r="W22" s="54"/>
      <c r="X22" s="54"/>
      <c r="Y22" s="49"/>
      <c r="Z22" s="36"/>
      <c r="AA22" s="41"/>
      <c r="AB22" s="74"/>
      <c r="AC22" s="36"/>
      <c r="AD22" s="81"/>
      <c r="AE22" s="77"/>
      <c r="AF22" s="82"/>
      <c r="AG22" s="81"/>
      <c r="AH22" s="77"/>
      <c r="AI22" s="86"/>
      <c r="AJ22" s="87"/>
      <c r="AK22" s="34"/>
      <c r="AL22" s="88"/>
      <c r="AM22" s="88"/>
      <c r="AN22" s="89"/>
      <c r="AO22" s="78"/>
      <c r="AP22" s="36" t="s">
        <v>154</v>
      </c>
      <c r="AQ22" s="83" t="s">
        <v>136</v>
      </c>
      <c r="AR22" s="36" t="n">
        <v>0</v>
      </c>
      <c r="AS22" s="36" t="s">
        <v>88</v>
      </c>
      <c r="AT22" s="39" t="n">
        <v>42135</v>
      </c>
      <c r="AMJ22" s="0"/>
    </row>
    <row r="23" s="3" customFormat="true" ht="76.7" hidden="false" customHeight="false" outlineLevel="0" collapsed="false">
      <c r="A23" s="32" t="s">
        <v>155</v>
      </c>
      <c r="B23" s="33" t="n">
        <v>201313090404</v>
      </c>
      <c r="C23" s="34"/>
      <c r="D23" s="80"/>
      <c r="E23" s="36"/>
      <c r="F23" s="36"/>
      <c r="G23" s="36"/>
      <c r="H23" s="36"/>
      <c r="I23" s="38"/>
      <c r="J23" s="36"/>
      <c r="K23" s="36"/>
      <c r="L23" s="36"/>
      <c r="M23" s="36"/>
      <c r="N23" s="39"/>
      <c r="O23" s="39"/>
      <c r="P23" s="39"/>
      <c r="Q23" s="41"/>
      <c r="R23" s="41"/>
      <c r="S23" s="42"/>
      <c r="T23" s="54"/>
      <c r="U23" s="54"/>
      <c r="V23" s="42"/>
      <c r="W23" s="54"/>
      <c r="X23" s="54"/>
      <c r="Y23" s="49"/>
      <c r="Z23" s="36"/>
      <c r="AA23" s="41"/>
      <c r="AB23" s="74"/>
      <c r="AC23" s="84"/>
      <c r="AD23" s="81"/>
      <c r="AE23" s="49"/>
      <c r="AF23" s="82"/>
      <c r="AG23" s="81"/>
      <c r="AH23" s="77"/>
      <c r="AI23" s="86"/>
      <c r="AJ23" s="87"/>
      <c r="AK23" s="34"/>
      <c r="AL23" s="88"/>
      <c r="AM23" s="88"/>
      <c r="AN23" s="89"/>
      <c r="AO23" s="78"/>
      <c r="AP23" s="36" t="s">
        <v>153</v>
      </c>
      <c r="AQ23" s="83" t="s">
        <v>136</v>
      </c>
      <c r="AR23" s="36" t="n">
        <v>0</v>
      </c>
      <c r="AS23" s="36" t="s">
        <v>88</v>
      </c>
      <c r="AT23" s="39" t="n">
        <v>42578</v>
      </c>
      <c r="AMJ23" s="0"/>
    </row>
    <row r="24" s="3" customFormat="true" ht="85.45" hidden="false" customHeight="false" outlineLevel="0" collapsed="false">
      <c r="A24" s="32" t="s">
        <v>156</v>
      </c>
      <c r="B24" s="33" t="n">
        <v>201313090405</v>
      </c>
      <c r="C24" s="34"/>
      <c r="D24" s="80"/>
      <c r="E24" s="36"/>
      <c r="F24" s="36"/>
      <c r="G24" s="36"/>
      <c r="H24" s="36"/>
      <c r="I24" s="38"/>
      <c r="J24" s="36"/>
      <c r="K24" s="36"/>
      <c r="L24" s="36"/>
      <c r="M24" s="36"/>
      <c r="N24" s="39"/>
      <c r="O24" s="39"/>
      <c r="P24" s="39"/>
      <c r="Q24" s="41"/>
      <c r="R24" s="41"/>
      <c r="S24" s="42"/>
      <c r="T24" s="54"/>
      <c r="U24" s="54"/>
      <c r="V24" s="42"/>
      <c r="W24" s="54"/>
      <c r="X24" s="54"/>
      <c r="Y24" s="49"/>
      <c r="Z24" s="36"/>
      <c r="AA24" s="41"/>
      <c r="AB24" s="74"/>
      <c r="AC24" s="36"/>
      <c r="AD24" s="81"/>
      <c r="AE24" s="77"/>
      <c r="AF24" s="82"/>
      <c r="AG24" s="81"/>
      <c r="AH24" s="77"/>
      <c r="AI24" s="86"/>
      <c r="AJ24" s="87"/>
      <c r="AK24" s="49"/>
      <c r="AL24" s="88"/>
      <c r="AM24" s="88"/>
      <c r="AN24" s="89"/>
      <c r="AO24" s="78"/>
      <c r="AP24" s="36" t="s">
        <v>157</v>
      </c>
      <c r="AQ24" s="83" t="s">
        <v>136</v>
      </c>
      <c r="AR24" s="36" t="n">
        <v>0</v>
      </c>
      <c r="AS24" s="36" t="s">
        <v>88</v>
      </c>
      <c r="AT24" s="39" t="n">
        <v>42718</v>
      </c>
      <c r="AMJ24" s="0"/>
    </row>
    <row r="25" s="3" customFormat="true" ht="76.7" hidden="false" customHeight="false" outlineLevel="0" collapsed="false">
      <c r="A25" s="32" t="s">
        <v>158</v>
      </c>
      <c r="B25" s="33" t="n">
        <v>201313090406</v>
      </c>
      <c r="C25" s="34"/>
      <c r="D25" s="80"/>
      <c r="E25" s="36"/>
      <c r="F25" s="36"/>
      <c r="G25" s="36"/>
      <c r="H25" s="36"/>
      <c r="I25" s="38"/>
      <c r="J25" s="36"/>
      <c r="K25" s="36"/>
      <c r="L25" s="36"/>
      <c r="M25" s="36"/>
      <c r="N25" s="39"/>
      <c r="O25" s="39"/>
      <c r="P25" s="39"/>
      <c r="Q25" s="41"/>
      <c r="R25" s="41"/>
      <c r="S25" s="42"/>
      <c r="T25" s="54"/>
      <c r="U25" s="54"/>
      <c r="V25" s="42"/>
      <c r="W25" s="54"/>
      <c r="X25" s="54"/>
      <c r="Y25" s="49"/>
      <c r="Z25" s="36"/>
      <c r="AA25" s="41"/>
      <c r="AB25" s="74"/>
      <c r="AC25" s="84"/>
      <c r="AD25" s="81"/>
      <c r="AE25" s="77"/>
      <c r="AF25" s="82"/>
      <c r="AG25" s="81"/>
      <c r="AH25" s="77"/>
      <c r="AI25" s="86"/>
      <c r="AJ25" s="87"/>
      <c r="AK25" s="49"/>
      <c r="AL25" s="88"/>
      <c r="AM25" s="88"/>
      <c r="AN25" s="89"/>
      <c r="AO25" s="78"/>
      <c r="AP25" s="36" t="s">
        <v>159</v>
      </c>
      <c r="AQ25" s="83" t="s">
        <v>136</v>
      </c>
      <c r="AR25" s="36" t="n">
        <v>0</v>
      </c>
      <c r="AS25" s="84" t="s">
        <v>160</v>
      </c>
      <c r="AT25" s="39" t="n">
        <v>42718</v>
      </c>
      <c r="AMJ25" s="0"/>
    </row>
    <row r="26" s="3" customFormat="true" ht="76.7" hidden="false" customHeight="false" outlineLevel="0" collapsed="false">
      <c r="A26" s="32" t="s">
        <v>161</v>
      </c>
      <c r="B26" s="33" t="n">
        <v>201313090407</v>
      </c>
      <c r="C26" s="34"/>
      <c r="D26" s="80"/>
      <c r="E26" s="36"/>
      <c r="F26" s="36"/>
      <c r="G26" s="36"/>
      <c r="H26" s="36"/>
      <c r="I26" s="38"/>
      <c r="J26" s="36"/>
      <c r="K26" s="36"/>
      <c r="L26" s="36"/>
      <c r="M26" s="36"/>
      <c r="N26" s="39"/>
      <c r="O26" s="39"/>
      <c r="P26" s="39"/>
      <c r="Q26" s="41"/>
      <c r="R26" s="41"/>
      <c r="S26" s="42"/>
      <c r="T26" s="54"/>
      <c r="U26" s="54"/>
      <c r="V26" s="42"/>
      <c r="W26" s="54"/>
      <c r="X26" s="54"/>
      <c r="Y26" s="49"/>
      <c r="Z26" s="36"/>
      <c r="AA26" s="41"/>
      <c r="AB26" s="74"/>
      <c r="AC26" s="36"/>
      <c r="AD26" s="81"/>
      <c r="AE26" s="77"/>
      <c r="AF26" s="82"/>
      <c r="AG26" s="81"/>
      <c r="AH26" s="77"/>
      <c r="AI26" s="86"/>
      <c r="AJ26" s="87"/>
      <c r="AK26" s="49"/>
      <c r="AL26" s="88"/>
      <c r="AM26" s="88"/>
      <c r="AN26" s="89"/>
      <c r="AO26" s="78"/>
      <c r="AP26" s="36" t="s">
        <v>153</v>
      </c>
      <c r="AQ26" s="83" t="s">
        <v>136</v>
      </c>
      <c r="AR26" s="36" t="n">
        <v>0</v>
      </c>
      <c r="AS26" s="84" t="s">
        <v>88</v>
      </c>
      <c r="AT26" s="39" t="n">
        <v>42935</v>
      </c>
      <c r="AMJ26" s="0"/>
    </row>
    <row r="27" s="3" customFormat="true" ht="76.7" hidden="false" customHeight="false" outlineLevel="0" collapsed="false">
      <c r="A27" s="32" t="s">
        <v>162</v>
      </c>
      <c r="B27" s="33" t="n">
        <v>201313090408</v>
      </c>
      <c r="C27" s="34"/>
      <c r="D27" s="80"/>
      <c r="E27" s="36"/>
      <c r="F27" s="36"/>
      <c r="G27" s="36"/>
      <c r="H27" s="36"/>
      <c r="I27" s="38"/>
      <c r="J27" s="36"/>
      <c r="K27" s="36"/>
      <c r="L27" s="36"/>
      <c r="M27" s="36"/>
      <c r="N27" s="39"/>
      <c r="O27" s="39"/>
      <c r="P27" s="39"/>
      <c r="Q27" s="41"/>
      <c r="R27" s="41"/>
      <c r="S27" s="42"/>
      <c r="T27" s="54"/>
      <c r="U27" s="54"/>
      <c r="V27" s="42"/>
      <c r="W27" s="54"/>
      <c r="X27" s="54"/>
      <c r="Y27" s="49"/>
      <c r="Z27" s="36"/>
      <c r="AA27" s="41"/>
      <c r="AB27" s="74"/>
      <c r="AC27" s="84"/>
      <c r="AD27" s="81"/>
      <c r="AE27" s="49"/>
      <c r="AF27" s="82"/>
      <c r="AG27" s="81"/>
      <c r="AH27" s="77"/>
      <c r="AI27" s="86"/>
      <c r="AJ27" s="87"/>
      <c r="AK27" s="49"/>
      <c r="AL27" s="88"/>
      <c r="AM27" s="88"/>
      <c r="AN27" s="89"/>
      <c r="AO27" s="78"/>
      <c r="AP27" s="36" t="s">
        <v>163</v>
      </c>
      <c r="AQ27" s="83" t="s">
        <v>136</v>
      </c>
      <c r="AR27" s="36" t="n">
        <v>0</v>
      </c>
      <c r="AS27" s="84" t="s">
        <v>164</v>
      </c>
      <c r="AT27" s="39" t="n">
        <v>43083</v>
      </c>
      <c r="AMJ27" s="0"/>
    </row>
    <row r="28" s="3" customFormat="true" ht="76.7" hidden="false" customHeight="false" outlineLevel="0" collapsed="false">
      <c r="A28" s="32" t="s">
        <v>165</v>
      </c>
      <c r="B28" s="33" t="n">
        <v>201313090409</v>
      </c>
      <c r="C28" s="34"/>
      <c r="D28" s="80"/>
      <c r="E28" s="36"/>
      <c r="F28" s="36"/>
      <c r="G28" s="36"/>
      <c r="H28" s="36"/>
      <c r="I28" s="38"/>
      <c r="J28" s="36"/>
      <c r="K28" s="36"/>
      <c r="L28" s="36"/>
      <c r="M28" s="36"/>
      <c r="N28" s="39"/>
      <c r="O28" s="39"/>
      <c r="P28" s="39"/>
      <c r="Q28" s="41"/>
      <c r="R28" s="41"/>
      <c r="S28" s="42"/>
      <c r="T28" s="54"/>
      <c r="U28" s="54"/>
      <c r="V28" s="42"/>
      <c r="W28" s="54"/>
      <c r="X28" s="54"/>
      <c r="Y28" s="49"/>
      <c r="Z28" s="36"/>
      <c r="AA28" s="41"/>
      <c r="AB28" s="74"/>
      <c r="AC28" s="36"/>
      <c r="AD28" s="81"/>
      <c r="AE28" s="77"/>
      <c r="AF28" s="82"/>
      <c r="AG28" s="81"/>
      <c r="AH28" s="77"/>
      <c r="AI28" s="86"/>
      <c r="AJ28" s="87"/>
      <c r="AK28" s="49"/>
      <c r="AL28" s="88"/>
      <c r="AM28" s="88"/>
      <c r="AN28" s="89"/>
      <c r="AO28" s="78"/>
      <c r="AP28" s="36" t="s">
        <v>153</v>
      </c>
      <c r="AQ28" s="83" t="s">
        <v>136</v>
      </c>
      <c r="AR28" s="36" t="n">
        <v>0</v>
      </c>
      <c r="AS28" s="84" t="s">
        <v>88</v>
      </c>
      <c r="AT28" s="39" t="n">
        <v>43280</v>
      </c>
      <c r="AMJ28" s="0"/>
    </row>
    <row r="29" s="3" customFormat="true" ht="83.7" hidden="false" customHeight="false" outlineLevel="0" collapsed="false">
      <c r="A29" s="32" t="s">
        <v>166</v>
      </c>
      <c r="B29" s="33" t="n">
        <v>201313090410</v>
      </c>
      <c r="C29" s="34"/>
      <c r="D29" s="80"/>
      <c r="E29" s="36"/>
      <c r="F29" s="36"/>
      <c r="G29" s="36"/>
      <c r="H29" s="36"/>
      <c r="I29" s="38"/>
      <c r="J29" s="36"/>
      <c r="K29" s="36"/>
      <c r="L29" s="36"/>
      <c r="M29" s="36"/>
      <c r="N29" s="39"/>
      <c r="O29" s="39"/>
      <c r="P29" s="39"/>
      <c r="Q29" s="41"/>
      <c r="R29" s="41"/>
      <c r="S29" s="42"/>
      <c r="T29" s="54"/>
      <c r="U29" s="54"/>
      <c r="V29" s="42"/>
      <c r="W29" s="54"/>
      <c r="X29" s="54"/>
      <c r="Y29" s="49"/>
      <c r="Z29" s="36"/>
      <c r="AA29" s="41"/>
      <c r="AB29" s="74"/>
      <c r="AC29" s="84"/>
      <c r="AD29" s="81"/>
      <c r="AE29" s="77"/>
      <c r="AF29" s="82"/>
      <c r="AG29" s="81"/>
      <c r="AH29" s="77"/>
      <c r="AI29" s="86"/>
      <c r="AJ29" s="87"/>
      <c r="AK29" s="49"/>
      <c r="AL29" s="88"/>
      <c r="AM29" s="88"/>
      <c r="AN29" s="89"/>
      <c r="AO29" s="78"/>
      <c r="AP29" s="36" t="s">
        <v>167</v>
      </c>
      <c r="AQ29" s="83" t="s">
        <v>136</v>
      </c>
      <c r="AR29" s="36" t="n">
        <v>0</v>
      </c>
      <c r="AS29" s="84" t="s">
        <v>88</v>
      </c>
      <c r="AT29" s="39" t="n">
        <v>43396</v>
      </c>
      <c r="AMJ29" s="0"/>
    </row>
    <row r="30" s="3" customFormat="true" ht="83.7" hidden="false" customHeight="false" outlineLevel="0" collapsed="false">
      <c r="A30" s="32" t="s">
        <v>168</v>
      </c>
      <c r="B30" s="33" t="n">
        <v>201313090411</v>
      </c>
      <c r="C30" s="34"/>
      <c r="D30" s="80"/>
      <c r="E30" s="36"/>
      <c r="F30" s="36"/>
      <c r="G30" s="36"/>
      <c r="H30" s="36"/>
      <c r="I30" s="38"/>
      <c r="J30" s="36"/>
      <c r="K30" s="36"/>
      <c r="L30" s="36"/>
      <c r="M30" s="36"/>
      <c r="N30" s="39"/>
      <c r="O30" s="39"/>
      <c r="P30" s="39"/>
      <c r="Q30" s="41"/>
      <c r="R30" s="41"/>
      <c r="S30" s="42"/>
      <c r="T30" s="54"/>
      <c r="U30" s="54"/>
      <c r="V30" s="42"/>
      <c r="W30" s="54"/>
      <c r="X30" s="54"/>
      <c r="Y30" s="49"/>
      <c r="Z30" s="36"/>
      <c r="AA30" s="41"/>
      <c r="AB30" s="74"/>
      <c r="AC30" s="36"/>
      <c r="AD30" s="81"/>
      <c r="AE30" s="77"/>
      <c r="AF30" s="82"/>
      <c r="AG30" s="81"/>
      <c r="AH30" s="77"/>
      <c r="AI30" s="86"/>
      <c r="AJ30" s="87"/>
      <c r="AK30" s="49"/>
      <c r="AL30" s="88"/>
      <c r="AM30" s="88"/>
      <c r="AN30" s="89"/>
      <c r="AO30" s="78"/>
      <c r="AP30" s="36" t="s">
        <v>169</v>
      </c>
      <c r="AQ30" s="83" t="s">
        <v>136</v>
      </c>
      <c r="AR30" s="36" t="n">
        <v>0</v>
      </c>
      <c r="AS30" s="84" t="s">
        <v>170</v>
      </c>
      <c r="AT30" s="39" t="n">
        <v>43467</v>
      </c>
      <c r="AMJ30" s="0"/>
    </row>
    <row r="31" s="3" customFormat="true" ht="83.7" hidden="false" customHeight="false" outlineLevel="0" collapsed="false">
      <c r="A31" s="32" t="s">
        <v>171</v>
      </c>
      <c r="B31" s="33" t="n">
        <v>201313090412</v>
      </c>
      <c r="C31" s="34"/>
      <c r="D31" s="80"/>
      <c r="E31" s="36"/>
      <c r="F31" s="36"/>
      <c r="G31" s="36"/>
      <c r="H31" s="36"/>
      <c r="I31" s="38"/>
      <c r="J31" s="36"/>
      <c r="K31" s="36"/>
      <c r="L31" s="36"/>
      <c r="M31" s="36"/>
      <c r="N31" s="39"/>
      <c r="O31" s="39"/>
      <c r="P31" s="39"/>
      <c r="Q31" s="41"/>
      <c r="R31" s="41"/>
      <c r="S31" s="42"/>
      <c r="T31" s="54"/>
      <c r="U31" s="54"/>
      <c r="V31" s="42"/>
      <c r="W31" s="54"/>
      <c r="X31" s="54"/>
      <c r="Y31" s="49"/>
      <c r="Z31" s="36"/>
      <c r="AA31" s="41"/>
      <c r="AB31" s="74"/>
      <c r="AC31" s="84"/>
      <c r="AD31" s="81"/>
      <c r="AE31" s="49"/>
      <c r="AF31" s="82"/>
      <c r="AG31" s="81"/>
      <c r="AH31" s="77"/>
      <c r="AI31" s="86"/>
      <c r="AJ31" s="87"/>
      <c r="AK31" s="49"/>
      <c r="AL31" s="88"/>
      <c r="AM31" s="88"/>
      <c r="AN31" s="89"/>
      <c r="AO31" s="78"/>
      <c r="AP31" s="36" t="s">
        <v>153</v>
      </c>
      <c r="AQ31" s="83" t="s">
        <v>136</v>
      </c>
      <c r="AR31" s="36" t="n">
        <v>0</v>
      </c>
      <c r="AS31" s="84" t="s">
        <v>88</v>
      </c>
      <c r="AT31" s="39" t="n">
        <v>43640</v>
      </c>
      <c r="AMJ31" s="0"/>
    </row>
    <row r="32" s="3" customFormat="true" ht="83.7" hidden="false" customHeight="false" outlineLevel="0" collapsed="false">
      <c r="A32" s="32" t="s">
        <v>172</v>
      </c>
      <c r="B32" s="33" t="n">
        <v>201313090413</v>
      </c>
      <c r="C32" s="34"/>
      <c r="D32" s="80"/>
      <c r="E32" s="36"/>
      <c r="F32" s="36"/>
      <c r="G32" s="36"/>
      <c r="H32" s="36"/>
      <c r="I32" s="38"/>
      <c r="J32" s="36"/>
      <c r="K32" s="36"/>
      <c r="L32" s="36"/>
      <c r="M32" s="36"/>
      <c r="N32" s="39"/>
      <c r="O32" s="39"/>
      <c r="P32" s="39"/>
      <c r="Q32" s="41"/>
      <c r="R32" s="41"/>
      <c r="S32" s="42"/>
      <c r="T32" s="54"/>
      <c r="U32" s="54"/>
      <c r="V32" s="42"/>
      <c r="W32" s="54"/>
      <c r="X32" s="54"/>
      <c r="Y32" s="49"/>
      <c r="Z32" s="36"/>
      <c r="AA32" s="41"/>
      <c r="AB32" s="74"/>
      <c r="AC32" s="36"/>
      <c r="AD32" s="81"/>
      <c r="AE32" s="77"/>
      <c r="AF32" s="82"/>
      <c r="AG32" s="81"/>
      <c r="AH32" s="77"/>
      <c r="AI32" s="86"/>
      <c r="AJ32" s="87"/>
      <c r="AK32" s="49"/>
      <c r="AL32" s="88"/>
      <c r="AM32" s="88"/>
      <c r="AN32" s="89"/>
      <c r="AO32" s="78"/>
      <c r="AP32" s="36" t="s">
        <v>173</v>
      </c>
      <c r="AQ32" s="83" t="s">
        <v>136</v>
      </c>
      <c r="AR32" s="36" t="n">
        <v>0</v>
      </c>
      <c r="AS32" s="84" t="s">
        <v>174</v>
      </c>
      <c r="AT32" s="39" t="n">
        <v>43801</v>
      </c>
      <c r="AMJ32" s="0"/>
    </row>
    <row r="33" s="99" customFormat="true" ht="99.4" hidden="false" customHeight="false" outlineLevel="0" collapsed="false">
      <c r="A33" s="32" t="s">
        <v>69</v>
      </c>
      <c r="B33" s="33" t="n">
        <v>2014140423300</v>
      </c>
      <c r="C33" s="34"/>
      <c r="D33" s="80" t="s">
        <v>139</v>
      </c>
      <c r="E33" s="36" t="s">
        <v>70</v>
      </c>
      <c r="F33" s="36" t="s">
        <v>71</v>
      </c>
      <c r="G33" s="37" t="s">
        <v>175</v>
      </c>
      <c r="H33" s="36" t="s">
        <v>176</v>
      </c>
      <c r="I33" s="38"/>
      <c r="J33" s="36" t="n">
        <v>13055</v>
      </c>
      <c r="K33" s="36" t="s">
        <v>125</v>
      </c>
      <c r="L33" s="36" t="s">
        <v>126</v>
      </c>
      <c r="M33" s="36" t="n">
        <v>84</v>
      </c>
      <c r="N33" s="39" t="n">
        <v>41997</v>
      </c>
      <c r="O33" s="40" t="s">
        <v>76</v>
      </c>
      <c r="P33" s="39" t="n">
        <v>42036</v>
      </c>
      <c r="Q33" s="76" t="n">
        <v>13252050</v>
      </c>
      <c r="R33" s="41" t="n">
        <v>825000</v>
      </c>
      <c r="S33" s="42"/>
      <c r="T33" s="40" t="s">
        <v>76</v>
      </c>
      <c r="U33" s="76" t="n">
        <f aca="false">12962+22175+27333+26622+36119</f>
        <v>125211</v>
      </c>
      <c r="V33" s="85" t="s">
        <v>177</v>
      </c>
      <c r="W33" s="41" t="s">
        <v>178</v>
      </c>
      <c r="X33" s="41" t="s">
        <v>179</v>
      </c>
      <c r="Y33" s="49"/>
      <c r="Z33" s="41" t="s">
        <v>180</v>
      </c>
      <c r="AA33" s="41" t="n">
        <v>110</v>
      </c>
      <c r="AB33" s="74"/>
      <c r="AC33" s="41" t="s">
        <v>181</v>
      </c>
      <c r="AD33" s="41" t="n">
        <v>586</v>
      </c>
      <c r="AE33" s="49"/>
      <c r="AF33" s="41" t="s">
        <v>182</v>
      </c>
      <c r="AG33" s="41" t="n">
        <v>7</v>
      </c>
      <c r="AH33" s="90"/>
      <c r="AI33" s="41" t="s">
        <v>183</v>
      </c>
      <c r="AJ33" s="41" t="n">
        <v>119</v>
      </c>
      <c r="AK33" s="49"/>
      <c r="AL33" s="36" t="n">
        <v>80933629000014</v>
      </c>
      <c r="AM33" s="36" t="s">
        <v>45</v>
      </c>
      <c r="AN33" s="36" t="s">
        <v>184</v>
      </c>
      <c r="AO33" s="78"/>
      <c r="AP33" s="79"/>
      <c r="AQ33" s="79"/>
      <c r="AR33" s="79"/>
      <c r="AS33" s="79"/>
      <c r="AT33" s="79"/>
      <c r="AU33" s="91"/>
      <c r="AV33" s="92"/>
      <c r="AW33" s="93"/>
      <c r="AX33" s="91"/>
      <c r="AY33" s="91"/>
      <c r="AZ33" s="91"/>
      <c r="BA33" s="93"/>
      <c r="BB33" s="93"/>
      <c r="BC33" s="94"/>
      <c r="BD33" s="94"/>
      <c r="BE33" s="95"/>
      <c r="BF33" s="94"/>
      <c r="BG33" s="91"/>
      <c r="BH33" s="91"/>
      <c r="BI33" s="91"/>
      <c r="BJ33" s="96"/>
      <c r="BK33" s="97"/>
      <c r="BL33" s="98"/>
      <c r="BN33" s="100"/>
      <c r="BQ33" s="101"/>
      <c r="BS33" s="91"/>
      <c r="BV33" s="101"/>
      <c r="BX33" s="102"/>
      <c r="BY33" s="102"/>
      <c r="BZ33" s="102"/>
      <c r="CB33" s="103"/>
      <c r="CC33" s="94"/>
      <c r="CD33" s="94"/>
      <c r="CE33" s="94"/>
      <c r="CF33" s="94"/>
      <c r="CG33" s="104"/>
      <c r="CH33" s="94"/>
      <c r="CR33" s="102"/>
      <c r="CS33" s="105"/>
      <c r="CT33" s="105"/>
      <c r="CU33" s="106"/>
      <c r="CV33" s="91"/>
      <c r="CW33" s="91"/>
      <c r="CX33" s="91"/>
      <c r="CY33" s="92"/>
      <c r="CZ33" s="93"/>
      <c r="DA33" s="91"/>
      <c r="DB33" s="91"/>
      <c r="DC33" s="91"/>
      <c r="DD33" s="93"/>
      <c r="DE33" s="93"/>
      <c r="DF33" s="94"/>
      <c r="DG33" s="94"/>
      <c r="DH33" s="95"/>
      <c r="DI33" s="94"/>
      <c r="DJ33" s="91"/>
      <c r="DK33" s="91"/>
      <c r="DL33" s="91"/>
      <c r="DM33" s="96"/>
      <c r="DN33" s="97"/>
      <c r="DO33" s="98"/>
      <c r="DQ33" s="100"/>
      <c r="DT33" s="101"/>
      <c r="DV33" s="91"/>
      <c r="DY33" s="101"/>
      <c r="EA33" s="102"/>
      <c r="EB33" s="102"/>
      <c r="EC33" s="102"/>
      <c r="EE33" s="103"/>
      <c r="EF33" s="94"/>
      <c r="EG33" s="94"/>
      <c r="EH33" s="94"/>
      <c r="EI33" s="94"/>
      <c r="EJ33" s="104"/>
      <c r="EK33" s="94"/>
      <c r="EU33" s="102"/>
      <c r="EV33" s="105"/>
      <c r="EW33" s="105"/>
      <c r="EX33" s="106"/>
      <c r="EY33" s="91"/>
      <c r="EZ33" s="91"/>
      <c r="FA33" s="91"/>
      <c r="FB33" s="92"/>
      <c r="FC33" s="93"/>
      <c r="FD33" s="91"/>
      <c r="FE33" s="91"/>
      <c r="FF33" s="91"/>
      <c r="FG33" s="93"/>
      <c r="FH33" s="93"/>
      <c r="FI33" s="94"/>
      <c r="FJ33" s="94"/>
      <c r="FK33" s="95"/>
      <c r="FL33" s="94"/>
      <c r="FM33" s="91"/>
      <c r="FN33" s="91"/>
      <c r="FO33" s="91"/>
      <c r="FP33" s="96"/>
      <c r="FQ33" s="97"/>
      <c r="FR33" s="98"/>
      <c r="FT33" s="100"/>
      <c r="FW33" s="101"/>
      <c r="FY33" s="91"/>
      <c r="GB33" s="101"/>
      <c r="GD33" s="102"/>
      <c r="GE33" s="102"/>
      <c r="GF33" s="102"/>
      <c r="GH33" s="103"/>
      <c r="GI33" s="94"/>
      <c r="GJ33" s="94"/>
      <c r="GK33" s="94"/>
      <c r="GL33" s="94"/>
      <c r="GM33" s="104"/>
      <c r="GN33" s="94"/>
      <c r="GX33" s="102"/>
      <c r="GY33" s="105"/>
      <c r="GZ33" s="105"/>
      <c r="HA33" s="106"/>
      <c r="HB33" s="91"/>
      <c r="HC33" s="91"/>
      <c r="HD33" s="91"/>
      <c r="HE33" s="92"/>
      <c r="HF33" s="93"/>
      <c r="HG33" s="91"/>
      <c r="HH33" s="91"/>
      <c r="HI33" s="91"/>
      <c r="HJ33" s="93"/>
      <c r="HK33" s="93"/>
      <c r="HL33" s="94"/>
      <c r="HM33" s="94"/>
      <c r="HN33" s="95"/>
      <c r="HO33" s="94"/>
      <c r="HP33" s="91"/>
      <c r="HQ33" s="91"/>
      <c r="HR33" s="91"/>
      <c r="HS33" s="96"/>
      <c r="HT33" s="97"/>
      <c r="HU33" s="98"/>
      <c r="HW33" s="100"/>
      <c r="HZ33" s="101"/>
      <c r="IB33" s="91"/>
      <c r="IE33" s="101"/>
      <c r="IG33" s="102"/>
      <c r="IH33" s="102"/>
      <c r="II33" s="102"/>
      <c r="IK33" s="103"/>
      <c r="IL33" s="94"/>
      <c r="IM33" s="94"/>
      <c r="IN33" s="94"/>
      <c r="IO33" s="94"/>
      <c r="IP33" s="104"/>
      <c r="IQ33" s="94"/>
      <c r="JA33" s="102"/>
      <c r="JB33" s="105"/>
      <c r="JC33" s="105"/>
      <c r="JD33" s="106"/>
      <c r="JE33" s="91"/>
      <c r="JF33" s="91"/>
      <c r="JG33" s="91"/>
      <c r="JH33" s="92"/>
      <c r="JI33" s="93"/>
      <c r="JJ33" s="91"/>
      <c r="JK33" s="91"/>
      <c r="JL33" s="91"/>
      <c r="JM33" s="93"/>
      <c r="JN33" s="93"/>
      <c r="JO33" s="94"/>
      <c r="JP33" s="94"/>
      <c r="JQ33" s="95"/>
      <c r="JR33" s="94"/>
      <c r="JS33" s="91"/>
      <c r="JT33" s="91"/>
      <c r="JU33" s="91"/>
      <c r="JV33" s="96"/>
      <c r="JW33" s="97"/>
      <c r="JX33" s="98"/>
      <c r="JZ33" s="100"/>
      <c r="KC33" s="101"/>
      <c r="KE33" s="91"/>
      <c r="KH33" s="101"/>
      <c r="KJ33" s="102"/>
      <c r="KK33" s="102"/>
      <c r="KL33" s="102"/>
      <c r="KN33" s="103"/>
      <c r="KO33" s="94"/>
      <c r="KP33" s="94"/>
      <c r="KQ33" s="94"/>
      <c r="KR33" s="94"/>
      <c r="KS33" s="104"/>
      <c r="KT33" s="94"/>
      <c r="LD33" s="102"/>
      <c r="LE33" s="105"/>
      <c r="LF33" s="105"/>
      <c r="LG33" s="106"/>
      <c r="LH33" s="91"/>
      <c r="LI33" s="91"/>
      <c r="LJ33" s="91"/>
      <c r="LK33" s="92"/>
      <c r="LL33" s="93"/>
      <c r="LM33" s="91"/>
      <c r="LN33" s="91"/>
      <c r="LO33" s="91"/>
      <c r="LP33" s="93"/>
      <c r="LQ33" s="93"/>
      <c r="LR33" s="94"/>
      <c r="LS33" s="94"/>
      <c r="LT33" s="95"/>
      <c r="LU33" s="94"/>
      <c r="LV33" s="91"/>
      <c r="LW33" s="91"/>
      <c r="LX33" s="91"/>
      <c r="LY33" s="96"/>
      <c r="LZ33" s="97"/>
      <c r="MA33" s="98"/>
      <c r="MC33" s="100"/>
      <c r="MF33" s="101"/>
      <c r="MH33" s="91"/>
      <c r="MK33" s="101"/>
      <c r="MM33" s="102"/>
      <c r="MN33" s="102"/>
      <c r="MO33" s="102"/>
      <c r="MQ33" s="103"/>
      <c r="MR33" s="94"/>
      <c r="MS33" s="94"/>
      <c r="MT33" s="94"/>
      <c r="MU33" s="94"/>
      <c r="MV33" s="104"/>
      <c r="MW33" s="94"/>
      <c r="NG33" s="102"/>
      <c r="NH33" s="105"/>
      <c r="NI33" s="105"/>
      <c r="NJ33" s="106"/>
      <c r="NK33" s="91"/>
      <c r="NL33" s="91"/>
      <c r="NM33" s="91"/>
      <c r="NN33" s="92"/>
      <c r="NO33" s="93"/>
      <c r="NP33" s="91"/>
      <c r="NQ33" s="91"/>
      <c r="NR33" s="91"/>
      <c r="NS33" s="93"/>
      <c r="NT33" s="93"/>
      <c r="NU33" s="94"/>
      <c r="NV33" s="94"/>
      <c r="NW33" s="95"/>
      <c r="NX33" s="94"/>
      <c r="NY33" s="91"/>
      <c r="NZ33" s="91"/>
      <c r="OA33" s="91"/>
      <c r="OB33" s="96"/>
      <c r="OC33" s="97"/>
      <c r="OD33" s="98"/>
      <c r="OF33" s="100"/>
      <c r="OI33" s="101"/>
      <c r="OK33" s="91"/>
      <c r="ON33" s="101"/>
      <c r="OP33" s="102"/>
      <c r="OQ33" s="102"/>
      <c r="OR33" s="102"/>
      <c r="OT33" s="103"/>
      <c r="OU33" s="94"/>
      <c r="OV33" s="94"/>
      <c r="OW33" s="94"/>
      <c r="OX33" s="94"/>
      <c r="OY33" s="104"/>
      <c r="OZ33" s="94"/>
      <c r="PJ33" s="102"/>
      <c r="PK33" s="105"/>
      <c r="PL33" s="105"/>
      <c r="PM33" s="106"/>
      <c r="PN33" s="91"/>
      <c r="PO33" s="91"/>
      <c r="PP33" s="91"/>
      <c r="PQ33" s="92"/>
      <c r="PR33" s="93"/>
      <c r="PS33" s="91"/>
      <c r="PT33" s="91"/>
      <c r="PU33" s="91"/>
      <c r="PV33" s="93"/>
      <c r="PW33" s="93"/>
      <c r="PX33" s="94"/>
      <c r="PY33" s="94"/>
      <c r="PZ33" s="95"/>
      <c r="QA33" s="94"/>
      <c r="QB33" s="91"/>
      <c r="QC33" s="91"/>
      <c r="QD33" s="91"/>
      <c r="QE33" s="96"/>
      <c r="QF33" s="97"/>
      <c r="QG33" s="98"/>
      <c r="QI33" s="100"/>
      <c r="QL33" s="101"/>
      <c r="QN33" s="91"/>
      <c r="QQ33" s="101"/>
      <c r="QS33" s="102"/>
      <c r="QT33" s="102"/>
      <c r="QU33" s="102"/>
      <c r="QW33" s="103"/>
      <c r="QX33" s="94"/>
      <c r="QY33" s="94"/>
      <c r="QZ33" s="94"/>
      <c r="RA33" s="94"/>
      <c r="RB33" s="104"/>
      <c r="RC33" s="94"/>
      <c r="RM33" s="102"/>
      <c r="RN33" s="105"/>
      <c r="RO33" s="105"/>
      <c r="RP33" s="106"/>
      <c r="RQ33" s="91"/>
      <c r="RR33" s="91"/>
      <c r="RS33" s="91"/>
      <c r="RT33" s="92"/>
      <c r="RU33" s="93"/>
      <c r="RV33" s="91"/>
      <c r="RW33" s="91"/>
      <c r="RX33" s="91"/>
      <c r="RY33" s="93"/>
      <c r="RZ33" s="93"/>
      <c r="SA33" s="94"/>
      <c r="SB33" s="94"/>
      <c r="SC33" s="95"/>
      <c r="SD33" s="94"/>
      <c r="SE33" s="91"/>
      <c r="SF33" s="91"/>
      <c r="SG33" s="91"/>
      <c r="SH33" s="96"/>
      <c r="SI33" s="97"/>
      <c r="SJ33" s="98"/>
      <c r="SL33" s="100"/>
      <c r="SO33" s="101"/>
      <c r="SQ33" s="91"/>
      <c r="ST33" s="101"/>
      <c r="SV33" s="102"/>
      <c r="SW33" s="102"/>
      <c r="SX33" s="102"/>
      <c r="SZ33" s="103"/>
      <c r="TA33" s="94"/>
      <c r="TB33" s="94"/>
      <c r="TC33" s="94"/>
      <c r="TD33" s="94"/>
      <c r="TE33" s="104"/>
      <c r="TF33" s="94"/>
      <c r="TP33" s="102"/>
      <c r="TQ33" s="105"/>
      <c r="TR33" s="105"/>
      <c r="TS33" s="106"/>
      <c r="TT33" s="91"/>
      <c r="TU33" s="91"/>
      <c r="TV33" s="91"/>
      <c r="TW33" s="92"/>
      <c r="TX33" s="93"/>
      <c r="TY33" s="91"/>
      <c r="TZ33" s="91"/>
      <c r="UA33" s="91"/>
      <c r="UB33" s="93"/>
      <c r="UC33" s="93"/>
      <c r="UD33" s="94"/>
      <c r="UE33" s="94"/>
      <c r="UF33" s="95"/>
      <c r="UG33" s="94"/>
      <c r="UH33" s="91"/>
      <c r="UI33" s="91"/>
      <c r="UJ33" s="91"/>
      <c r="UK33" s="96"/>
      <c r="UL33" s="97"/>
      <c r="UM33" s="98"/>
      <c r="UO33" s="100"/>
      <c r="UR33" s="101"/>
      <c r="UT33" s="91"/>
      <c r="UW33" s="101"/>
      <c r="UY33" s="102"/>
      <c r="UZ33" s="102"/>
      <c r="VA33" s="102"/>
      <c r="VC33" s="103"/>
      <c r="VD33" s="94"/>
      <c r="VE33" s="94"/>
      <c r="VF33" s="94"/>
      <c r="VG33" s="94"/>
      <c r="VH33" s="104"/>
      <c r="VI33" s="94"/>
      <c r="VS33" s="102"/>
      <c r="VT33" s="105"/>
      <c r="VU33" s="105"/>
      <c r="VV33" s="106"/>
      <c r="VW33" s="91"/>
      <c r="VX33" s="91"/>
      <c r="VY33" s="91"/>
      <c r="VZ33" s="92"/>
      <c r="WA33" s="93"/>
      <c r="WB33" s="91"/>
      <c r="WC33" s="91"/>
      <c r="WD33" s="91"/>
      <c r="WE33" s="93"/>
      <c r="WF33" s="93"/>
      <c r="WG33" s="94"/>
      <c r="WH33" s="94"/>
      <c r="WI33" s="95"/>
      <c r="WJ33" s="94"/>
      <c r="WK33" s="91"/>
      <c r="WL33" s="91"/>
      <c r="WM33" s="91"/>
      <c r="WN33" s="96"/>
      <c r="WO33" s="97"/>
      <c r="WP33" s="98"/>
      <c r="WR33" s="100"/>
      <c r="WU33" s="101"/>
      <c r="WW33" s="91"/>
      <c r="WZ33" s="101"/>
      <c r="XB33" s="102"/>
      <c r="XC33" s="102"/>
      <c r="XD33" s="102"/>
      <c r="XF33" s="103"/>
      <c r="XG33" s="94"/>
      <c r="XH33" s="94"/>
      <c r="XI33" s="94"/>
      <c r="XJ33" s="94"/>
      <c r="XK33" s="104"/>
      <c r="XL33" s="94"/>
      <c r="XV33" s="102"/>
      <c r="XW33" s="105"/>
      <c r="XX33" s="105"/>
      <c r="XY33" s="106"/>
      <c r="XZ33" s="91"/>
      <c r="YA33" s="91"/>
      <c r="YB33" s="91"/>
      <c r="YC33" s="92"/>
      <c r="YD33" s="93"/>
      <c r="YE33" s="91"/>
      <c r="YF33" s="91"/>
      <c r="YG33" s="91"/>
      <c r="YH33" s="93"/>
      <c r="YI33" s="93"/>
      <c r="YJ33" s="94"/>
      <c r="YK33" s="94"/>
      <c r="YL33" s="95"/>
      <c r="YM33" s="94"/>
      <c r="YN33" s="91"/>
      <c r="YO33" s="91"/>
      <c r="YP33" s="91"/>
      <c r="YQ33" s="96"/>
      <c r="YR33" s="97"/>
      <c r="YS33" s="98"/>
      <c r="YU33" s="100"/>
      <c r="YX33" s="101"/>
      <c r="YZ33" s="91"/>
      <c r="ZC33" s="101"/>
      <c r="ZE33" s="102"/>
      <c r="ZF33" s="102"/>
      <c r="ZG33" s="102"/>
      <c r="ZI33" s="103"/>
      <c r="ZJ33" s="94"/>
      <c r="ZK33" s="94"/>
      <c r="ZL33" s="94"/>
      <c r="ZM33" s="94"/>
      <c r="ZN33" s="104"/>
      <c r="ZO33" s="94"/>
      <c r="ZY33" s="102"/>
      <c r="ZZ33" s="105"/>
      <c r="AAA33" s="105"/>
      <c r="AAB33" s="106"/>
      <c r="AAC33" s="91"/>
      <c r="AAD33" s="91"/>
      <c r="AAE33" s="91"/>
      <c r="AAF33" s="92"/>
      <c r="AAG33" s="93"/>
      <c r="AAH33" s="91"/>
      <c r="AAI33" s="91"/>
      <c r="AAJ33" s="91"/>
      <c r="AAK33" s="93"/>
      <c r="AAL33" s="93"/>
      <c r="AAM33" s="94"/>
      <c r="AAN33" s="94"/>
      <c r="AAO33" s="95"/>
      <c r="AAP33" s="94"/>
      <c r="AAQ33" s="91"/>
      <c r="AAR33" s="91"/>
      <c r="AAS33" s="91"/>
      <c r="AAT33" s="96"/>
      <c r="AAU33" s="97"/>
      <c r="AAV33" s="98"/>
      <c r="AAX33" s="100"/>
      <c r="ABA33" s="101"/>
      <c r="ABC33" s="91"/>
      <c r="ABF33" s="101"/>
      <c r="ABH33" s="102"/>
      <c r="ABI33" s="102"/>
      <c r="ABJ33" s="102"/>
      <c r="ABL33" s="103"/>
      <c r="ABM33" s="94"/>
      <c r="ABN33" s="94"/>
      <c r="ABO33" s="94"/>
      <c r="ABP33" s="94"/>
      <c r="ABQ33" s="104"/>
      <c r="ABR33" s="94"/>
      <c r="ACB33" s="102"/>
      <c r="ACC33" s="105"/>
      <c r="ACD33" s="105"/>
      <c r="ACE33" s="106"/>
      <c r="ACF33" s="91"/>
      <c r="ACG33" s="91"/>
      <c r="ACH33" s="91"/>
      <c r="ACI33" s="92"/>
      <c r="ACJ33" s="93"/>
      <c r="ACK33" s="91"/>
      <c r="ACL33" s="91"/>
      <c r="ACM33" s="91"/>
      <c r="ACN33" s="93"/>
      <c r="ACO33" s="93"/>
      <c r="ACP33" s="94"/>
      <c r="ACQ33" s="94"/>
      <c r="ACR33" s="95"/>
      <c r="ACS33" s="94"/>
      <c r="ACT33" s="91"/>
      <c r="ACU33" s="91"/>
      <c r="ACV33" s="91"/>
      <c r="ACW33" s="96"/>
      <c r="ACX33" s="97"/>
      <c r="ACY33" s="98"/>
      <c r="ADA33" s="100"/>
      <c r="ADD33" s="101"/>
      <c r="ADF33" s="91"/>
      <c r="ADI33" s="101"/>
      <c r="ADK33" s="102"/>
      <c r="ADL33" s="102"/>
      <c r="ADM33" s="102"/>
      <c r="ADO33" s="103"/>
      <c r="ADP33" s="94"/>
      <c r="ADQ33" s="94"/>
      <c r="ADR33" s="94"/>
      <c r="ADS33" s="94"/>
      <c r="ADT33" s="104"/>
      <c r="ADU33" s="94"/>
      <c r="AEE33" s="102"/>
      <c r="AEF33" s="105"/>
      <c r="AEG33" s="105"/>
      <c r="AEH33" s="106"/>
      <c r="AEI33" s="91"/>
      <c r="AEJ33" s="91"/>
      <c r="AEK33" s="91"/>
      <c r="AEL33" s="92"/>
      <c r="AEM33" s="93"/>
      <c r="AEN33" s="91"/>
      <c r="AEO33" s="91"/>
      <c r="AEP33" s="91"/>
      <c r="AEQ33" s="93"/>
      <c r="AER33" s="93"/>
      <c r="AES33" s="94"/>
      <c r="AET33" s="94"/>
      <c r="AEU33" s="95"/>
      <c r="AEV33" s="94"/>
      <c r="AEW33" s="91"/>
      <c r="AEX33" s="91"/>
      <c r="AEY33" s="91"/>
      <c r="AEZ33" s="96"/>
      <c r="AFA33" s="97"/>
      <c r="AFB33" s="98"/>
      <c r="AFD33" s="100"/>
      <c r="AFG33" s="101"/>
      <c r="AFI33" s="91"/>
      <c r="AFL33" s="101"/>
      <c r="AFN33" s="102"/>
      <c r="AFO33" s="102"/>
      <c r="AFP33" s="102"/>
      <c r="AFR33" s="103"/>
      <c r="AFS33" s="94"/>
      <c r="AFT33" s="94"/>
      <c r="AFU33" s="94"/>
      <c r="AFV33" s="94"/>
      <c r="AFW33" s="104"/>
      <c r="AFX33" s="94"/>
      <c r="AGH33" s="102"/>
      <c r="AGI33" s="105"/>
      <c r="AGJ33" s="105"/>
      <c r="AGK33" s="106"/>
      <c r="AGL33" s="91"/>
      <c r="AGM33" s="91"/>
      <c r="AGN33" s="91"/>
      <c r="AGO33" s="92"/>
      <c r="AGP33" s="93"/>
      <c r="AGQ33" s="91"/>
      <c r="AGR33" s="91"/>
      <c r="AGS33" s="91"/>
      <c r="AGT33" s="93"/>
      <c r="AGU33" s="93"/>
      <c r="AGV33" s="94"/>
      <c r="AGW33" s="94"/>
      <c r="AGX33" s="95"/>
      <c r="AGY33" s="94"/>
      <c r="AGZ33" s="91"/>
      <c r="AHA33" s="91"/>
      <c r="AHB33" s="91"/>
      <c r="AHC33" s="96"/>
      <c r="AHD33" s="97"/>
      <c r="AHE33" s="98"/>
      <c r="AHG33" s="100"/>
      <c r="AHJ33" s="101"/>
      <c r="AHL33" s="91"/>
      <c r="AHO33" s="101"/>
      <c r="AHQ33" s="102"/>
      <c r="AHR33" s="102"/>
      <c r="AHS33" s="102"/>
      <c r="AHU33" s="103"/>
      <c r="AHV33" s="94"/>
      <c r="AHW33" s="94"/>
      <c r="AHX33" s="94"/>
      <c r="AHY33" s="94"/>
      <c r="AHZ33" s="104"/>
      <c r="AIA33" s="94"/>
      <c r="AIK33" s="102"/>
      <c r="AIL33" s="105"/>
      <c r="AIM33" s="105"/>
      <c r="AIN33" s="106"/>
      <c r="AIO33" s="91"/>
      <c r="AIP33" s="91"/>
      <c r="AIQ33" s="91"/>
      <c r="AIR33" s="92"/>
      <c r="AIS33" s="93"/>
      <c r="AIT33" s="91"/>
      <c r="AIU33" s="91"/>
      <c r="AIV33" s="91"/>
      <c r="AIW33" s="93"/>
      <c r="AIX33" s="93"/>
      <c r="AIY33" s="94"/>
      <c r="AIZ33" s="94"/>
      <c r="AJA33" s="95"/>
      <c r="AJB33" s="94"/>
      <c r="AJC33" s="91"/>
      <c r="AJD33" s="91"/>
      <c r="AJE33" s="91"/>
      <c r="AJF33" s="96"/>
      <c r="AJG33" s="97"/>
      <c r="AJH33" s="98"/>
      <c r="AJJ33" s="100"/>
      <c r="AJM33" s="101"/>
      <c r="AJO33" s="91"/>
      <c r="AJR33" s="101"/>
      <c r="AJT33" s="102"/>
      <c r="AJU33" s="102"/>
      <c r="AJV33" s="102"/>
      <c r="AJX33" s="103"/>
      <c r="AJY33" s="94"/>
      <c r="AJZ33" s="94"/>
      <c r="AKA33" s="94"/>
      <c r="AKB33" s="94"/>
      <c r="AKC33" s="104"/>
      <c r="AKD33" s="94"/>
      <c r="AMJ33" s="0"/>
    </row>
    <row r="34" s="99" customFormat="true" ht="76.7" hidden="false" customHeight="false" outlineLevel="0" collapsed="false">
      <c r="A34" s="32" t="s">
        <v>86</v>
      </c>
      <c r="B34" s="33" t="n">
        <v>2014140423301</v>
      </c>
      <c r="C34" s="34"/>
      <c r="D34" s="80"/>
      <c r="E34" s="36"/>
      <c r="F34" s="36"/>
      <c r="G34" s="36"/>
      <c r="H34" s="36"/>
      <c r="I34" s="38"/>
      <c r="J34" s="36"/>
      <c r="K34" s="36"/>
      <c r="L34" s="36"/>
      <c r="M34" s="36"/>
      <c r="N34" s="39"/>
      <c r="O34" s="39"/>
      <c r="P34" s="39"/>
      <c r="Q34" s="41"/>
      <c r="R34" s="41"/>
      <c r="S34" s="42"/>
      <c r="T34" s="54"/>
      <c r="U34" s="54"/>
      <c r="V34" s="42"/>
      <c r="W34" s="54"/>
      <c r="X34" s="54"/>
      <c r="Y34" s="49"/>
      <c r="Z34" s="36"/>
      <c r="AA34" s="41"/>
      <c r="AB34" s="74"/>
      <c r="AC34" s="84"/>
      <c r="AD34" s="81"/>
      <c r="AE34" s="77"/>
      <c r="AF34" s="82"/>
      <c r="AG34" s="81"/>
      <c r="AH34" s="77"/>
      <c r="AI34" s="86"/>
      <c r="AJ34" s="87"/>
      <c r="AK34" s="49"/>
      <c r="AL34" s="88"/>
      <c r="AM34" s="88"/>
      <c r="AN34" s="89"/>
      <c r="AO34" s="78"/>
      <c r="AP34" s="36" t="s">
        <v>185</v>
      </c>
      <c r="AQ34" s="83" t="s">
        <v>136</v>
      </c>
      <c r="AR34" s="36" t="n">
        <v>0</v>
      </c>
      <c r="AS34" s="36" t="s">
        <v>88</v>
      </c>
      <c r="AT34" s="39" t="n">
        <v>42114</v>
      </c>
      <c r="AU34" s="91"/>
      <c r="AV34" s="92"/>
      <c r="AW34" s="93"/>
      <c r="AX34" s="91"/>
      <c r="AY34" s="91"/>
      <c r="AZ34" s="91"/>
      <c r="BA34" s="93"/>
      <c r="BB34" s="93"/>
      <c r="BC34" s="94"/>
      <c r="BD34" s="94"/>
      <c r="BE34" s="95"/>
      <c r="BF34" s="94"/>
      <c r="BG34" s="91"/>
      <c r="BH34" s="91"/>
      <c r="BI34" s="91"/>
      <c r="BJ34" s="96"/>
      <c r="BK34" s="97"/>
      <c r="BL34" s="98"/>
      <c r="BN34" s="100"/>
      <c r="BS34" s="91"/>
      <c r="BX34" s="102"/>
      <c r="BY34" s="102"/>
      <c r="BZ34" s="102"/>
      <c r="CB34" s="103"/>
      <c r="CC34" s="94"/>
      <c r="CD34" s="94"/>
      <c r="CE34" s="94"/>
      <c r="CF34" s="94"/>
      <c r="CG34" s="94"/>
      <c r="CH34" s="94"/>
      <c r="CR34" s="102"/>
      <c r="CS34" s="105"/>
      <c r="CT34" s="105"/>
      <c r="CU34" s="106"/>
      <c r="CV34" s="91"/>
      <c r="CW34" s="91"/>
      <c r="CX34" s="91"/>
      <c r="CY34" s="92"/>
      <c r="CZ34" s="93"/>
      <c r="DA34" s="91"/>
      <c r="DB34" s="91"/>
      <c r="DC34" s="91"/>
      <c r="DD34" s="93"/>
      <c r="DE34" s="93"/>
      <c r="DF34" s="94"/>
      <c r="DG34" s="94"/>
      <c r="DH34" s="95"/>
      <c r="DI34" s="94"/>
      <c r="DJ34" s="91"/>
      <c r="DK34" s="91"/>
      <c r="DL34" s="91"/>
      <c r="DM34" s="96"/>
      <c r="DN34" s="97"/>
      <c r="DO34" s="98"/>
      <c r="DQ34" s="100"/>
      <c r="DV34" s="91"/>
      <c r="EA34" s="102"/>
      <c r="EB34" s="102"/>
      <c r="EC34" s="102"/>
      <c r="EE34" s="103"/>
      <c r="EF34" s="94"/>
      <c r="EG34" s="94"/>
      <c r="EH34" s="94"/>
      <c r="EI34" s="94"/>
      <c r="EJ34" s="94"/>
      <c r="EK34" s="94"/>
      <c r="EU34" s="102"/>
      <c r="EV34" s="105"/>
      <c r="EW34" s="105"/>
      <c r="EX34" s="106"/>
      <c r="EY34" s="91"/>
      <c r="EZ34" s="91"/>
      <c r="FA34" s="91"/>
      <c r="FB34" s="92"/>
      <c r="FC34" s="93"/>
      <c r="FD34" s="91"/>
      <c r="FE34" s="91"/>
      <c r="FF34" s="91"/>
      <c r="FG34" s="93"/>
      <c r="FH34" s="93"/>
      <c r="FI34" s="94"/>
      <c r="FJ34" s="94"/>
      <c r="FK34" s="95"/>
      <c r="FL34" s="94"/>
      <c r="FM34" s="91"/>
      <c r="FN34" s="91"/>
      <c r="FO34" s="91"/>
      <c r="FP34" s="96"/>
      <c r="FQ34" s="97"/>
      <c r="FR34" s="98"/>
      <c r="FT34" s="100"/>
      <c r="FY34" s="91"/>
      <c r="GD34" s="102"/>
      <c r="GE34" s="102"/>
      <c r="GF34" s="102"/>
      <c r="GH34" s="103"/>
      <c r="GI34" s="94"/>
      <c r="GJ34" s="94"/>
      <c r="GK34" s="94"/>
      <c r="GL34" s="94"/>
      <c r="GM34" s="94"/>
      <c r="GN34" s="94"/>
      <c r="GX34" s="102"/>
      <c r="GY34" s="105"/>
      <c r="GZ34" s="105"/>
      <c r="HA34" s="106"/>
      <c r="HB34" s="91"/>
      <c r="HC34" s="91"/>
      <c r="HD34" s="91"/>
      <c r="HE34" s="92"/>
      <c r="HF34" s="93"/>
      <c r="HG34" s="91"/>
      <c r="HH34" s="91"/>
      <c r="HI34" s="91"/>
      <c r="HJ34" s="93"/>
      <c r="HK34" s="93"/>
      <c r="HL34" s="94"/>
      <c r="HM34" s="94"/>
      <c r="HN34" s="95"/>
      <c r="HO34" s="94"/>
      <c r="HP34" s="91"/>
      <c r="HQ34" s="91"/>
      <c r="HR34" s="91"/>
      <c r="HS34" s="96"/>
      <c r="HT34" s="97"/>
      <c r="HU34" s="98"/>
      <c r="HW34" s="100"/>
      <c r="IB34" s="91"/>
      <c r="IG34" s="102"/>
      <c r="IH34" s="102"/>
      <c r="II34" s="102"/>
      <c r="IK34" s="103"/>
      <c r="IL34" s="94"/>
      <c r="IM34" s="94"/>
      <c r="IN34" s="94"/>
      <c r="IO34" s="94"/>
      <c r="IP34" s="94"/>
      <c r="IQ34" s="94"/>
      <c r="JA34" s="102"/>
      <c r="JB34" s="105"/>
      <c r="JC34" s="105"/>
      <c r="JD34" s="106"/>
      <c r="JE34" s="91"/>
      <c r="JF34" s="91"/>
      <c r="JG34" s="91"/>
      <c r="JH34" s="92"/>
      <c r="JI34" s="93"/>
      <c r="JJ34" s="91"/>
      <c r="JK34" s="91"/>
      <c r="JL34" s="91"/>
      <c r="JM34" s="93"/>
      <c r="JN34" s="93"/>
      <c r="JO34" s="94"/>
      <c r="JP34" s="94"/>
      <c r="JQ34" s="95"/>
      <c r="JR34" s="94"/>
      <c r="JS34" s="91"/>
      <c r="JT34" s="91"/>
      <c r="JU34" s="91"/>
      <c r="JV34" s="96"/>
      <c r="JW34" s="97"/>
      <c r="JX34" s="98"/>
      <c r="JZ34" s="100"/>
      <c r="KE34" s="91"/>
      <c r="KJ34" s="102"/>
      <c r="KK34" s="102"/>
      <c r="KL34" s="102"/>
      <c r="KN34" s="103"/>
      <c r="KO34" s="94"/>
      <c r="KP34" s="94"/>
      <c r="KQ34" s="94"/>
      <c r="KR34" s="94"/>
      <c r="KS34" s="94"/>
      <c r="KT34" s="94"/>
      <c r="LD34" s="102"/>
      <c r="LE34" s="105"/>
      <c r="LF34" s="105"/>
      <c r="LG34" s="106"/>
      <c r="LH34" s="91"/>
      <c r="LI34" s="91"/>
      <c r="LJ34" s="91"/>
      <c r="LK34" s="92"/>
      <c r="LL34" s="93"/>
      <c r="LM34" s="91"/>
      <c r="LN34" s="91"/>
      <c r="LO34" s="91"/>
      <c r="LP34" s="93"/>
      <c r="LQ34" s="93"/>
      <c r="LR34" s="94"/>
      <c r="LS34" s="94"/>
      <c r="LT34" s="95"/>
      <c r="LU34" s="94"/>
      <c r="LV34" s="91"/>
      <c r="LW34" s="91"/>
      <c r="LX34" s="91"/>
      <c r="LY34" s="96"/>
      <c r="LZ34" s="97"/>
      <c r="MA34" s="98"/>
      <c r="MC34" s="100"/>
      <c r="MH34" s="91"/>
      <c r="MM34" s="102"/>
      <c r="MN34" s="102"/>
      <c r="MO34" s="102"/>
      <c r="MQ34" s="103"/>
      <c r="MR34" s="94"/>
      <c r="MS34" s="94"/>
      <c r="MT34" s="94"/>
      <c r="MU34" s="94"/>
      <c r="MV34" s="94"/>
      <c r="MW34" s="94"/>
      <c r="NG34" s="102"/>
      <c r="NH34" s="105"/>
      <c r="NI34" s="105"/>
      <c r="NJ34" s="106"/>
      <c r="NK34" s="91"/>
      <c r="NL34" s="91"/>
      <c r="NM34" s="91"/>
      <c r="NN34" s="92"/>
      <c r="NO34" s="93"/>
      <c r="NP34" s="91"/>
      <c r="NQ34" s="91"/>
      <c r="NR34" s="91"/>
      <c r="NS34" s="93"/>
      <c r="NT34" s="93"/>
      <c r="NU34" s="94"/>
      <c r="NV34" s="94"/>
      <c r="NW34" s="95"/>
      <c r="NX34" s="94"/>
      <c r="NY34" s="91"/>
      <c r="NZ34" s="91"/>
      <c r="OA34" s="91"/>
      <c r="OB34" s="96"/>
      <c r="OC34" s="97"/>
      <c r="OD34" s="98"/>
      <c r="OF34" s="100"/>
      <c r="OK34" s="91"/>
      <c r="OP34" s="102"/>
      <c r="OQ34" s="102"/>
      <c r="OR34" s="102"/>
      <c r="OT34" s="103"/>
      <c r="OU34" s="94"/>
      <c r="OV34" s="94"/>
      <c r="OW34" s="94"/>
      <c r="OX34" s="94"/>
      <c r="OY34" s="94"/>
      <c r="OZ34" s="94"/>
      <c r="PJ34" s="102"/>
      <c r="PK34" s="105"/>
      <c r="PL34" s="105"/>
      <c r="PM34" s="106"/>
      <c r="PN34" s="91"/>
      <c r="PO34" s="91"/>
      <c r="PP34" s="91"/>
      <c r="PQ34" s="92"/>
      <c r="PR34" s="93"/>
      <c r="PS34" s="91"/>
      <c r="PT34" s="91"/>
      <c r="PU34" s="91"/>
      <c r="PV34" s="93"/>
      <c r="PW34" s="93"/>
      <c r="PX34" s="94"/>
      <c r="PY34" s="94"/>
      <c r="PZ34" s="95"/>
      <c r="QA34" s="94"/>
      <c r="QB34" s="91"/>
      <c r="QC34" s="91"/>
      <c r="QD34" s="91"/>
      <c r="QE34" s="96"/>
      <c r="QF34" s="97"/>
      <c r="QG34" s="98"/>
      <c r="QI34" s="100"/>
      <c r="QN34" s="91"/>
      <c r="QS34" s="102"/>
      <c r="QT34" s="102"/>
      <c r="QU34" s="102"/>
      <c r="QW34" s="103"/>
      <c r="QX34" s="94"/>
      <c r="QY34" s="94"/>
      <c r="QZ34" s="94"/>
      <c r="RA34" s="94"/>
      <c r="RB34" s="94"/>
      <c r="RC34" s="94"/>
      <c r="RM34" s="102"/>
      <c r="RN34" s="105"/>
      <c r="RO34" s="105"/>
      <c r="RP34" s="106"/>
      <c r="RQ34" s="91"/>
      <c r="RR34" s="91"/>
      <c r="RS34" s="91"/>
      <c r="RT34" s="92"/>
      <c r="RU34" s="93"/>
      <c r="RV34" s="91"/>
      <c r="RW34" s="91"/>
      <c r="RX34" s="91"/>
      <c r="RY34" s="93"/>
      <c r="RZ34" s="93"/>
      <c r="SA34" s="94"/>
      <c r="SB34" s="94"/>
      <c r="SC34" s="95"/>
      <c r="SD34" s="94"/>
      <c r="SE34" s="91"/>
      <c r="SF34" s="91"/>
      <c r="SG34" s="91"/>
      <c r="SH34" s="96"/>
      <c r="SI34" s="97"/>
      <c r="SJ34" s="98"/>
      <c r="SL34" s="100"/>
      <c r="SQ34" s="91"/>
      <c r="SV34" s="102"/>
      <c r="SW34" s="102"/>
      <c r="SX34" s="102"/>
      <c r="SZ34" s="103"/>
      <c r="TA34" s="94"/>
      <c r="TB34" s="94"/>
      <c r="TC34" s="94"/>
      <c r="TD34" s="94"/>
      <c r="TE34" s="94"/>
      <c r="TF34" s="94"/>
      <c r="TP34" s="102"/>
      <c r="TQ34" s="105"/>
      <c r="TR34" s="105"/>
      <c r="TS34" s="106"/>
      <c r="TT34" s="91"/>
      <c r="TU34" s="91"/>
      <c r="TV34" s="91"/>
      <c r="TW34" s="92"/>
      <c r="TX34" s="93"/>
      <c r="TY34" s="91"/>
      <c r="TZ34" s="91"/>
      <c r="UA34" s="91"/>
      <c r="UB34" s="93"/>
      <c r="UC34" s="93"/>
      <c r="UD34" s="94"/>
      <c r="UE34" s="94"/>
      <c r="UF34" s="95"/>
      <c r="UG34" s="94"/>
      <c r="UH34" s="91"/>
      <c r="UI34" s="91"/>
      <c r="UJ34" s="91"/>
      <c r="UK34" s="96"/>
      <c r="UL34" s="97"/>
      <c r="UM34" s="98"/>
      <c r="UO34" s="100"/>
      <c r="UT34" s="91"/>
      <c r="UY34" s="102"/>
      <c r="UZ34" s="102"/>
      <c r="VA34" s="102"/>
      <c r="VC34" s="103"/>
      <c r="VD34" s="94"/>
      <c r="VE34" s="94"/>
      <c r="VF34" s="94"/>
      <c r="VG34" s="94"/>
      <c r="VH34" s="94"/>
      <c r="VI34" s="94"/>
      <c r="VS34" s="102"/>
      <c r="VT34" s="105"/>
      <c r="VU34" s="105"/>
      <c r="VV34" s="106"/>
      <c r="VW34" s="91"/>
      <c r="VX34" s="91"/>
      <c r="VY34" s="91"/>
      <c r="VZ34" s="92"/>
      <c r="WA34" s="93"/>
      <c r="WB34" s="91"/>
      <c r="WC34" s="91"/>
      <c r="WD34" s="91"/>
      <c r="WE34" s="93"/>
      <c r="WF34" s="93"/>
      <c r="WG34" s="94"/>
      <c r="WH34" s="94"/>
      <c r="WI34" s="95"/>
      <c r="WJ34" s="94"/>
      <c r="WK34" s="91"/>
      <c r="WL34" s="91"/>
      <c r="WM34" s="91"/>
      <c r="WN34" s="96"/>
      <c r="WO34" s="97"/>
      <c r="WP34" s="98"/>
      <c r="WR34" s="100"/>
      <c r="WW34" s="91"/>
      <c r="XB34" s="102"/>
      <c r="XC34" s="102"/>
      <c r="XD34" s="102"/>
      <c r="XF34" s="103"/>
      <c r="XG34" s="94"/>
      <c r="XH34" s="94"/>
      <c r="XI34" s="94"/>
      <c r="XJ34" s="94"/>
      <c r="XK34" s="94"/>
      <c r="XL34" s="94"/>
      <c r="XV34" s="102"/>
      <c r="XW34" s="105"/>
      <c r="XX34" s="105"/>
      <c r="XY34" s="106"/>
      <c r="XZ34" s="91"/>
      <c r="YA34" s="91"/>
      <c r="YB34" s="91"/>
      <c r="YC34" s="92"/>
      <c r="YD34" s="93"/>
      <c r="YE34" s="91"/>
      <c r="YF34" s="91"/>
      <c r="YG34" s="91"/>
      <c r="YH34" s="93"/>
      <c r="YI34" s="93"/>
      <c r="YJ34" s="94"/>
      <c r="YK34" s="94"/>
      <c r="YL34" s="95"/>
      <c r="YM34" s="94"/>
      <c r="YN34" s="91"/>
      <c r="YO34" s="91"/>
      <c r="YP34" s="91"/>
      <c r="YQ34" s="96"/>
      <c r="YR34" s="97"/>
      <c r="YS34" s="98"/>
      <c r="YU34" s="100"/>
      <c r="YZ34" s="91"/>
      <c r="ZE34" s="102"/>
      <c r="ZF34" s="102"/>
      <c r="ZG34" s="102"/>
      <c r="ZI34" s="103"/>
      <c r="ZJ34" s="94"/>
      <c r="ZK34" s="94"/>
      <c r="ZL34" s="94"/>
      <c r="ZM34" s="94"/>
      <c r="ZN34" s="94"/>
      <c r="ZO34" s="94"/>
      <c r="ZY34" s="102"/>
      <c r="ZZ34" s="105"/>
      <c r="AAA34" s="105"/>
      <c r="AAB34" s="106"/>
      <c r="AAC34" s="91"/>
      <c r="AAD34" s="91"/>
      <c r="AAE34" s="91"/>
      <c r="AAF34" s="92"/>
      <c r="AAG34" s="93"/>
      <c r="AAH34" s="91"/>
      <c r="AAI34" s="91"/>
      <c r="AAJ34" s="91"/>
      <c r="AAK34" s="93"/>
      <c r="AAL34" s="93"/>
      <c r="AAM34" s="94"/>
      <c r="AAN34" s="94"/>
      <c r="AAO34" s="95"/>
      <c r="AAP34" s="94"/>
      <c r="AAQ34" s="91"/>
      <c r="AAR34" s="91"/>
      <c r="AAS34" s="91"/>
      <c r="AAT34" s="96"/>
      <c r="AAU34" s="97"/>
      <c r="AAV34" s="98"/>
      <c r="AAX34" s="100"/>
      <c r="ABC34" s="91"/>
      <c r="ABH34" s="102"/>
      <c r="ABI34" s="102"/>
      <c r="ABJ34" s="102"/>
      <c r="ABL34" s="103"/>
      <c r="ABM34" s="94"/>
      <c r="ABN34" s="94"/>
      <c r="ABO34" s="94"/>
      <c r="ABP34" s="94"/>
      <c r="ABQ34" s="94"/>
      <c r="ABR34" s="94"/>
      <c r="ACB34" s="102"/>
      <c r="ACC34" s="105"/>
      <c r="ACD34" s="105"/>
      <c r="ACE34" s="106"/>
      <c r="ACF34" s="91"/>
      <c r="ACG34" s="91"/>
      <c r="ACH34" s="91"/>
      <c r="ACI34" s="92"/>
      <c r="ACJ34" s="93"/>
      <c r="ACK34" s="91"/>
      <c r="ACL34" s="91"/>
      <c r="ACM34" s="91"/>
      <c r="ACN34" s="93"/>
      <c r="ACO34" s="93"/>
      <c r="ACP34" s="94"/>
      <c r="ACQ34" s="94"/>
      <c r="ACR34" s="95"/>
      <c r="ACS34" s="94"/>
      <c r="ACT34" s="91"/>
      <c r="ACU34" s="91"/>
      <c r="ACV34" s="91"/>
      <c r="ACW34" s="96"/>
      <c r="ACX34" s="97"/>
      <c r="ACY34" s="98"/>
      <c r="ADA34" s="100"/>
      <c r="ADF34" s="91"/>
      <c r="ADK34" s="102"/>
      <c r="ADL34" s="102"/>
      <c r="ADM34" s="102"/>
      <c r="ADO34" s="103"/>
      <c r="ADP34" s="94"/>
      <c r="ADQ34" s="94"/>
      <c r="ADR34" s="94"/>
      <c r="ADS34" s="94"/>
      <c r="ADT34" s="94"/>
      <c r="ADU34" s="94"/>
      <c r="AEE34" s="102"/>
      <c r="AEF34" s="105"/>
      <c r="AEG34" s="105"/>
      <c r="AEH34" s="106"/>
      <c r="AEI34" s="91"/>
      <c r="AEJ34" s="91"/>
      <c r="AEK34" s="91"/>
      <c r="AEL34" s="92"/>
      <c r="AEM34" s="93"/>
      <c r="AEN34" s="91"/>
      <c r="AEO34" s="91"/>
      <c r="AEP34" s="91"/>
      <c r="AEQ34" s="93"/>
      <c r="AER34" s="93"/>
      <c r="AES34" s="94"/>
      <c r="AET34" s="94"/>
      <c r="AEU34" s="95"/>
      <c r="AEV34" s="94"/>
      <c r="AEW34" s="91"/>
      <c r="AEX34" s="91"/>
      <c r="AEY34" s="91"/>
      <c r="AEZ34" s="96"/>
      <c r="AFA34" s="97"/>
      <c r="AFB34" s="98"/>
      <c r="AFD34" s="100"/>
      <c r="AFI34" s="91"/>
      <c r="AFN34" s="102"/>
      <c r="AFO34" s="102"/>
      <c r="AFP34" s="102"/>
      <c r="AFR34" s="103"/>
      <c r="AFS34" s="94"/>
      <c r="AFT34" s="94"/>
      <c r="AFU34" s="94"/>
      <c r="AFV34" s="94"/>
      <c r="AFW34" s="94"/>
      <c r="AFX34" s="94"/>
      <c r="AGH34" s="102"/>
      <c r="AGI34" s="105"/>
      <c r="AGJ34" s="105"/>
      <c r="AGK34" s="106"/>
      <c r="AGL34" s="91"/>
      <c r="AGM34" s="91"/>
      <c r="AGN34" s="91"/>
      <c r="AGO34" s="92"/>
      <c r="AGP34" s="93"/>
      <c r="AGQ34" s="91"/>
      <c r="AGR34" s="91"/>
      <c r="AGS34" s="91"/>
      <c r="AGT34" s="93"/>
      <c r="AGU34" s="93"/>
      <c r="AGV34" s="94"/>
      <c r="AGW34" s="94"/>
      <c r="AGX34" s="95"/>
      <c r="AGY34" s="94"/>
      <c r="AGZ34" s="91"/>
      <c r="AHA34" s="91"/>
      <c r="AHB34" s="91"/>
      <c r="AHC34" s="96"/>
      <c r="AHD34" s="97"/>
      <c r="AHE34" s="98"/>
      <c r="AHG34" s="100"/>
      <c r="AHL34" s="91"/>
      <c r="AHQ34" s="102"/>
      <c r="AHR34" s="102"/>
      <c r="AHS34" s="102"/>
      <c r="AHU34" s="103"/>
      <c r="AHV34" s="94"/>
      <c r="AHW34" s="94"/>
      <c r="AHX34" s="94"/>
      <c r="AHY34" s="94"/>
      <c r="AHZ34" s="94"/>
      <c r="AIA34" s="94"/>
      <c r="AIK34" s="102"/>
      <c r="AIL34" s="105"/>
      <c r="AIM34" s="105"/>
      <c r="AIN34" s="106"/>
      <c r="AIO34" s="91"/>
      <c r="AIP34" s="91"/>
      <c r="AIQ34" s="91"/>
      <c r="AIR34" s="92"/>
      <c r="AIS34" s="93"/>
      <c r="AIT34" s="91"/>
      <c r="AIU34" s="91"/>
      <c r="AIV34" s="91"/>
      <c r="AIW34" s="93"/>
      <c r="AIX34" s="93"/>
      <c r="AIY34" s="94"/>
      <c r="AIZ34" s="94"/>
      <c r="AJA34" s="95"/>
      <c r="AJB34" s="94"/>
      <c r="AJC34" s="91"/>
      <c r="AJD34" s="91"/>
      <c r="AJE34" s="91"/>
      <c r="AJF34" s="96"/>
      <c r="AJG34" s="97"/>
      <c r="AJH34" s="98"/>
      <c r="AJJ34" s="100"/>
      <c r="AJO34" s="91"/>
      <c r="AJT34" s="102"/>
      <c r="AJU34" s="102"/>
      <c r="AJV34" s="102"/>
      <c r="AJX34" s="103"/>
      <c r="AJY34" s="94"/>
      <c r="AJZ34" s="94"/>
      <c r="AKA34" s="94"/>
      <c r="AKB34" s="94"/>
      <c r="AKC34" s="94"/>
      <c r="AKD34" s="94"/>
      <c r="AMJ34" s="0"/>
    </row>
    <row r="35" s="99" customFormat="true" ht="76.7" hidden="false" customHeight="false" outlineLevel="0" collapsed="false">
      <c r="A35" s="32" t="s">
        <v>119</v>
      </c>
      <c r="B35" s="33" t="n">
        <v>2014140423302</v>
      </c>
      <c r="C35" s="34"/>
      <c r="D35" s="80"/>
      <c r="E35" s="36"/>
      <c r="F35" s="36"/>
      <c r="G35" s="36"/>
      <c r="H35" s="36"/>
      <c r="I35" s="38"/>
      <c r="J35" s="36"/>
      <c r="K35" s="36"/>
      <c r="L35" s="36"/>
      <c r="M35" s="36"/>
      <c r="N35" s="39"/>
      <c r="O35" s="39"/>
      <c r="P35" s="39"/>
      <c r="Q35" s="41"/>
      <c r="R35" s="41"/>
      <c r="S35" s="42"/>
      <c r="T35" s="54"/>
      <c r="U35" s="54"/>
      <c r="V35" s="42"/>
      <c r="W35" s="54"/>
      <c r="X35" s="54"/>
      <c r="Y35" s="49"/>
      <c r="Z35" s="36"/>
      <c r="AA35" s="41"/>
      <c r="AB35" s="74"/>
      <c r="AC35" s="84"/>
      <c r="AD35" s="81"/>
      <c r="AE35" s="77"/>
      <c r="AF35" s="82"/>
      <c r="AG35" s="81"/>
      <c r="AH35" s="77"/>
      <c r="AI35" s="86"/>
      <c r="AJ35" s="87"/>
      <c r="AK35" s="49"/>
      <c r="AL35" s="88"/>
      <c r="AM35" s="88"/>
      <c r="AN35" s="89"/>
      <c r="AO35" s="78"/>
      <c r="AP35" s="36" t="s">
        <v>186</v>
      </c>
      <c r="AQ35" s="83" t="s">
        <v>136</v>
      </c>
      <c r="AR35" s="36" t="n">
        <v>0</v>
      </c>
      <c r="AS35" s="36" t="s">
        <v>88</v>
      </c>
      <c r="AT35" s="39" t="n">
        <v>42144</v>
      </c>
      <c r="AU35" s="91"/>
      <c r="AV35" s="92"/>
      <c r="AW35" s="93"/>
      <c r="AX35" s="91"/>
      <c r="AY35" s="91"/>
      <c r="AZ35" s="91"/>
      <c r="BA35" s="93"/>
      <c r="BB35" s="93"/>
      <c r="BC35" s="94"/>
      <c r="BD35" s="94"/>
      <c r="BE35" s="95"/>
      <c r="BF35" s="94"/>
      <c r="BG35" s="91"/>
      <c r="BH35" s="91"/>
      <c r="BI35" s="91"/>
      <c r="BJ35" s="96"/>
      <c r="BK35" s="97"/>
      <c r="BL35" s="98"/>
      <c r="BN35" s="100"/>
      <c r="BS35" s="91"/>
      <c r="BX35" s="102"/>
      <c r="BY35" s="102"/>
      <c r="BZ35" s="102"/>
      <c r="CB35" s="103"/>
      <c r="CC35" s="94"/>
      <c r="CD35" s="94"/>
      <c r="CE35" s="94"/>
      <c r="CF35" s="94"/>
      <c r="CG35" s="94"/>
      <c r="CH35" s="94"/>
      <c r="CR35" s="102"/>
      <c r="CS35" s="105"/>
      <c r="CT35" s="105"/>
      <c r="CU35" s="106"/>
      <c r="CV35" s="91"/>
      <c r="CW35" s="91"/>
      <c r="CX35" s="91"/>
      <c r="CY35" s="92"/>
      <c r="CZ35" s="93"/>
      <c r="DA35" s="91"/>
      <c r="DB35" s="91"/>
      <c r="DC35" s="91"/>
      <c r="DD35" s="93"/>
      <c r="DE35" s="93"/>
      <c r="DF35" s="94"/>
      <c r="DG35" s="94"/>
      <c r="DH35" s="95"/>
      <c r="DI35" s="94"/>
      <c r="DJ35" s="91"/>
      <c r="DK35" s="91"/>
      <c r="DL35" s="91"/>
      <c r="DM35" s="96"/>
      <c r="DN35" s="97"/>
      <c r="DO35" s="98"/>
      <c r="DQ35" s="100"/>
      <c r="DV35" s="91"/>
      <c r="EA35" s="102"/>
      <c r="EB35" s="102"/>
      <c r="EC35" s="102"/>
      <c r="EE35" s="103"/>
      <c r="EF35" s="94"/>
      <c r="EG35" s="94"/>
      <c r="EH35" s="94"/>
      <c r="EI35" s="94"/>
      <c r="EJ35" s="94"/>
      <c r="EK35" s="94"/>
      <c r="EU35" s="102"/>
      <c r="EV35" s="105"/>
      <c r="EW35" s="105"/>
      <c r="EX35" s="106"/>
      <c r="EY35" s="91"/>
      <c r="EZ35" s="91"/>
      <c r="FA35" s="91"/>
      <c r="FB35" s="92"/>
      <c r="FC35" s="93"/>
      <c r="FD35" s="91"/>
      <c r="FE35" s="91"/>
      <c r="FF35" s="91"/>
      <c r="FG35" s="93"/>
      <c r="FH35" s="93"/>
      <c r="FI35" s="94"/>
      <c r="FJ35" s="94"/>
      <c r="FK35" s="95"/>
      <c r="FL35" s="94"/>
      <c r="FM35" s="91"/>
      <c r="FN35" s="91"/>
      <c r="FO35" s="91"/>
      <c r="FP35" s="96"/>
      <c r="FQ35" s="97"/>
      <c r="FR35" s="98"/>
      <c r="FT35" s="100"/>
      <c r="FY35" s="91"/>
      <c r="GD35" s="102"/>
      <c r="GE35" s="102"/>
      <c r="GF35" s="102"/>
      <c r="GH35" s="103"/>
      <c r="GI35" s="94"/>
      <c r="GJ35" s="94"/>
      <c r="GK35" s="94"/>
      <c r="GL35" s="94"/>
      <c r="GM35" s="94"/>
      <c r="GN35" s="94"/>
      <c r="GX35" s="102"/>
      <c r="GY35" s="105"/>
      <c r="GZ35" s="105"/>
      <c r="HA35" s="106"/>
      <c r="HB35" s="91"/>
      <c r="HC35" s="91"/>
      <c r="HD35" s="91"/>
      <c r="HE35" s="92"/>
      <c r="HF35" s="93"/>
      <c r="HG35" s="91"/>
      <c r="HH35" s="91"/>
      <c r="HI35" s="91"/>
      <c r="HJ35" s="93"/>
      <c r="HK35" s="93"/>
      <c r="HL35" s="94"/>
      <c r="HM35" s="94"/>
      <c r="HN35" s="95"/>
      <c r="HO35" s="94"/>
      <c r="HP35" s="91"/>
      <c r="HQ35" s="91"/>
      <c r="HR35" s="91"/>
      <c r="HS35" s="96"/>
      <c r="HT35" s="97"/>
      <c r="HU35" s="98"/>
      <c r="HW35" s="100"/>
      <c r="IB35" s="91"/>
      <c r="IG35" s="102"/>
      <c r="IH35" s="102"/>
      <c r="II35" s="102"/>
      <c r="IK35" s="103"/>
      <c r="IL35" s="94"/>
      <c r="IM35" s="94"/>
      <c r="IN35" s="94"/>
      <c r="IO35" s="94"/>
      <c r="IP35" s="94"/>
      <c r="IQ35" s="94"/>
      <c r="JA35" s="102"/>
      <c r="JB35" s="105"/>
      <c r="JC35" s="105"/>
      <c r="JD35" s="106"/>
      <c r="JE35" s="91"/>
      <c r="JF35" s="91"/>
      <c r="JG35" s="91"/>
      <c r="JH35" s="92"/>
      <c r="JI35" s="93"/>
      <c r="JJ35" s="91"/>
      <c r="JK35" s="91"/>
      <c r="JL35" s="91"/>
      <c r="JM35" s="93"/>
      <c r="JN35" s="93"/>
      <c r="JO35" s="94"/>
      <c r="JP35" s="94"/>
      <c r="JQ35" s="95"/>
      <c r="JR35" s="94"/>
      <c r="JS35" s="91"/>
      <c r="JT35" s="91"/>
      <c r="JU35" s="91"/>
      <c r="JV35" s="96"/>
      <c r="JW35" s="97"/>
      <c r="JX35" s="98"/>
      <c r="JZ35" s="100"/>
      <c r="KE35" s="91"/>
      <c r="KJ35" s="102"/>
      <c r="KK35" s="102"/>
      <c r="KL35" s="102"/>
      <c r="KN35" s="103"/>
      <c r="KO35" s="94"/>
      <c r="KP35" s="94"/>
      <c r="KQ35" s="94"/>
      <c r="KR35" s="94"/>
      <c r="KS35" s="94"/>
      <c r="KT35" s="94"/>
      <c r="LD35" s="102"/>
      <c r="LE35" s="105"/>
      <c r="LF35" s="105"/>
      <c r="LG35" s="106"/>
      <c r="LH35" s="91"/>
      <c r="LI35" s="91"/>
      <c r="LJ35" s="91"/>
      <c r="LK35" s="92"/>
      <c r="LL35" s="93"/>
      <c r="LM35" s="91"/>
      <c r="LN35" s="91"/>
      <c r="LO35" s="91"/>
      <c r="LP35" s="93"/>
      <c r="LQ35" s="93"/>
      <c r="LR35" s="94"/>
      <c r="LS35" s="94"/>
      <c r="LT35" s="95"/>
      <c r="LU35" s="94"/>
      <c r="LV35" s="91"/>
      <c r="LW35" s="91"/>
      <c r="LX35" s="91"/>
      <c r="LY35" s="96"/>
      <c r="LZ35" s="97"/>
      <c r="MA35" s="98"/>
      <c r="MC35" s="100"/>
      <c r="MH35" s="91"/>
      <c r="MM35" s="102"/>
      <c r="MN35" s="102"/>
      <c r="MO35" s="102"/>
      <c r="MQ35" s="103"/>
      <c r="MR35" s="94"/>
      <c r="MS35" s="94"/>
      <c r="MT35" s="94"/>
      <c r="MU35" s="94"/>
      <c r="MV35" s="94"/>
      <c r="MW35" s="94"/>
      <c r="NG35" s="102"/>
      <c r="NH35" s="105"/>
      <c r="NI35" s="105"/>
      <c r="NJ35" s="106"/>
      <c r="NK35" s="91"/>
      <c r="NL35" s="91"/>
      <c r="NM35" s="91"/>
      <c r="NN35" s="92"/>
      <c r="NO35" s="93"/>
      <c r="NP35" s="91"/>
      <c r="NQ35" s="91"/>
      <c r="NR35" s="91"/>
      <c r="NS35" s="93"/>
      <c r="NT35" s="93"/>
      <c r="NU35" s="94"/>
      <c r="NV35" s="94"/>
      <c r="NW35" s="95"/>
      <c r="NX35" s="94"/>
      <c r="NY35" s="91"/>
      <c r="NZ35" s="91"/>
      <c r="OA35" s="91"/>
      <c r="OB35" s="96"/>
      <c r="OC35" s="97"/>
      <c r="OD35" s="98"/>
      <c r="OF35" s="100"/>
      <c r="OK35" s="91"/>
      <c r="OP35" s="102"/>
      <c r="OQ35" s="102"/>
      <c r="OR35" s="102"/>
      <c r="OT35" s="103"/>
      <c r="OU35" s="94"/>
      <c r="OV35" s="94"/>
      <c r="OW35" s="94"/>
      <c r="OX35" s="94"/>
      <c r="OY35" s="94"/>
      <c r="OZ35" s="94"/>
      <c r="PJ35" s="102"/>
      <c r="PK35" s="105"/>
      <c r="PL35" s="105"/>
      <c r="PM35" s="106"/>
      <c r="PN35" s="91"/>
      <c r="PO35" s="91"/>
      <c r="PP35" s="91"/>
      <c r="PQ35" s="92"/>
      <c r="PR35" s="93"/>
      <c r="PS35" s="91"/>
      <c r="PT35" s="91"/>
      <c r="PU35" s="91"/>
      <c r="PV35" s="93"/>
      <c r="PW35" s="93"/>
      <c r="PX35" s="94"/>
      <c r="PY35" s="94"/>
      <c r="PZ35" s="95"/>
      <c r="QA35" s="94"/>
      <c r="QB35" s="91"/>
      <c r="QC35" s="91"/>
      <c r="QD35" s="91"/>
      <c r="QE35" s="96"/>
      <c r="QF35" s="97"/>
      <c r="QG35" s="98"/>
      <c r="QI35" s="100"/>
      <c r="QN35" s="91"/>
      <c r="QS35" s="102"/>
      <c r="QT35" s="102"/>
      <c r="QU35" s="102"/>
      <c r="QW35" s="103"/>
      <c r="QX35" s="94"/>
      <c r="QY35" s="94"/>
      <c r="QZ35" s="94"/>
      <c r="RA35" s="94"/>
      <c r="RB35" s="94"/>
      <c r="RC35" s="94"/>
      <c r="RM35" s="102"/>
      <c r="RN35" s="105"/>
      <c r="RO35" s="105"/>
      <c r="RP35" s="106"/>
      <c r="RQ35" s="91"/>
      <c r="RR35" s="91"/>
      <c r="RS35" s="91"/>
      <c r="RT35" s="92"/>
      <c r="RU35" s="93"/>
      <c r="RV35" s="91"/>
      <c r="RW35" s="91"/>
      <c r="RX35" s="91"/>
      <c r="RY35" s="93"/>
      <c r="RZ35" s="93"/>
      <c r="SA35" s="94"/>
      <c r="SB35" s="94"/>
      <c r="SC35" s="95"/>
      <c r="SD35" s="94"/>
      <c r="SE35" s="91"/>
      <c r="SF35" s="91"/>
      <c r="SG35" s="91"/>
      <c r="SH35" s="96"/>
      <c r="SI35" s="97"/>
      <c r="SJ35" s="98"/>
      <c r="SL35" s="100"/>
      <c r="SQ35" s="91"/>
      <c r="SV35" s="102"/>
      <c r="SW35" s="102"/>
      <c r="SX35" s="102"/>
      <c r="SZ35" s="103"/>
      <c r="TA35" s="94"/>
      <c r="TB35" s="94"/>
      <c r="TC35" s="94"/>
      <c r="TD35" s="94"/>
      <c r="TE35" s="94"/>
      <c r="TF35" s="94"/>
      <c r="TP35" s="102"/>
      <c r="TQ35" s="105"/>
      <c r="TR35" s="105"/>
      <c r="TS35" s="106"/>
      <c r="TT35" s="91"/>
      <c r="TU35" s="91"/>
      <c r="TV35" s="91"/>
      <c r="TW35" s="92"/>
      <c r="TX35" s="93"/>
      <c r="TY35" s="91"/>
      <c r="TZ35" s="91"/>
      <c r="UA35" s="91"/>
      <c r="UB35" s="93"/>
      <c r="UC35" s="93"/>
      <c r="UD35" s="94"/>
      <c r="UE35" s="94"/>
      <c r="UF35" s="95"/>
      <c r="UG35" s="94"/>
      <c r="UH35" s="91"/>
      <c r="UI35" s="91"/>
      <c r="UJ35" s="91"/>
      <c r="UK35" s="96"/>
      <c r="UL35" s="97"/>
      <c r="UM35" s="98"/>
      <c r="UO35" s="100"/>
      <c r="UT35" s="91"/>
      <c r="UY35" s="102"/>
      <c r="UZ35" s="102"/>
      <c r="VA35" s="102"/>
      <c r="VC35" s="103"/>
      <c r="VD35" s="94"/>
      <c r="VE35" s="94"/>
      <c r="VF35" s="94"/>
      <c r="VG35" s="94"/>
      <c r="VH35" s="94"/>
      <c r="VI35" s="94"/>
      <c r="VS35" s="102"/>
      <c r="VT35" s="105"/>
      <c r="VU35" s="105"/>
      <c r="VV35" s="106"/>
      <c r="VW35" s="91"/>
      <c r="VX35" s="91"/>
      <c r="VY35" s="91"/>
      <c r="VZ35" s="92"/>
      <c r="WA35" s="93"/>
      <c r="WB35" s="91"/>
      <c r="WC35" s="91"/>
      <c r="WD35" s="91"/>
      <c r="WE35" s="93"/>
      <c r="WF35" s="93"/>
      <c r="WG35" s="94"/>
      <c r="WH35" s="94"/>
      <c r="WI35" s="95"/>
      <c r="WJ35" s="94"/>
      <c r="WK35" s="91"/>
      <c r="WL35" s="91"/>
      <c r="WM35" s="91"/>
      <c r="WN35" s="96"/>
      <c r="WO35" s="97"/>
      <c r="WP35" s="98"/>
      <c r="WR35" s="100"/>
      <c r="WW35" s="91"/>
      <c r="XB35" s="102"/>
      <c r="XC35" s="102"/>
      <c r="XD35" s="102"/>
      <c r="XF35" s="103"/>
      <c r="XG35" s="94"/>
      <c r="XH35" s="94"/>
      <c r="XI35" s="94"/>
      <c r="XJ35" s="94"/>
      <c r="XK35" s="94"/>
      <c r="XL35" s="94"/>
      <c r="XV35" s="102"/>
      <c r="XW35" s="105"/>
      <c r="XX35" s="105"/>
      <c r="XY35" s="106"/>
      <c r="XZ35" s="91"/>
      <c r="YA35" s="91"/>
      <c r="YB35" s="91"/>
      <c r="YC35" s="92"/>
      <c r="YD35" s="93"/>
      <c r="YE35" s="91"/>
      <c r="YF35" s="91"/>
      <c r="YG35" s="91"/>
      <c r="YH35" s="93"/>
      <c r="YI35" s="93"/>
      <c r="YJ35" s="94"/>
      <c r="YK35" s="94"/>
      <c r="YL35" s="95"/>
      <c r="YM35" s="94"/>
      <c r="YN35" s="91"/>
      <c r="YO35" s="91"/>
      <c r="YP35" s="91"/>
      <c r="YQ35" s="96"/>
      <c r="YR35" s="97"/>
      <c r="YS35" s="98"/>
      <c r="YU35" s="100"/>
      <c r="YZ35" s="91"/>
      <c r="ZE35" s="102"/>
      <c r="ZF35" s="102"/>
      <c r="ZG35" s="102"/>
      <c r="ZI35" s="103"/>
      <c r="ZJ35" s="94"/>
      <c r="ZK35" s="94"/>
      <c r="ZL35" s="94"/>
      <c r="ZM35" s="94"/>
      <c r="ZN35" s="94"/>
      <c r="ZO35" s="94"/>
      <c r="ZY35" s="102"/>
      <c r="ZZ35" s="105"/>
      <c r="AAA35" s="105"/>
      <c r="AAB35" s="106"/>
      <c r="AAC35" s="91"/>
      <c r="AAD35" s="91"/>
      <c r="AAE35" s="91"/>
      <c r="AAF35" s="92"/>
      <c r="AAG35" s="93"/>
      <c r="AAH35" s="91"/>
      <c r="AAI35" s="91"/>
      <c r="AAJ35" s="91"/>
      <c r="AAK35" s="93"/>
      <c r="AAL35" s="93"/>
      <c r="AAM35" s="94"/>
      <c r="AAN35" s="94"/>
      <c r="AAO35" s="95"/>
      <c r="AAP35" s="94"/>
      <c r="AAQ35" s="91"/>
      <c r="AAR35" s="91"/>
      <c r="AAS35" s="91"/>
      <c r="AAT35" s="96"/>
      <c r="AAU35" s="97"/>
      <c r="AAV35" s="98"/>
      <c r="AAX35" s="100"/>
      <c r="ABC35" s="91"/>
      <c r="ABH35" s="102"/>
      <c r="ABI35" s="102"/>
      <c r="ABJ35" s="102"/>
      <c r="ABL35" s="103"/>
      <c r="ABM35" s="94"/>
      <c r="ABN35" s="94"/>
      <c r="ABO35" s="94"/>
      <c r="ABP35" s="94"/>
      <c r="ABQ35" s="94"/>
      <c r="ABR35" s="94"/>
      <c r="ACB35" s="102"/>
      <c r="ACC35" s="105"/>
      <c r="ACD35" s="105"/>
      <c r="ACE35" s="106"/>
      <c r="ACF35" s="91"/>
      <c r="ACG35" s="91"/>
      <c r="ACH35" s="91"/>
      <c r="ACI35" s="92"/>
      <c r="ACJ35" s="93"/>
      <c r="ACK35" s="91"/>
      <c r="ACL35" s="91"/>
      <c r="ACM35" s="91"/>
      <c r="ACN35" s="93"/>
      <c r="ACO35" s="93"/>
      <c r="ACP35" s="94"/>
      <c r="ACQ35" s="94"/>
      <c r="ACR35" s="95"/>
      <c r="ACS35" s="94"/>
      <c r="ACT35" s="91"/>
      <c r="ACU35" s="91"/>
      <c r="ACV35" s="91"/>
      <c r="ACW35" s="96"/>
      <c r="ACX35" s="97"/>
      <c r="ACY35" s="98"/>
      <c r="ADA35" s="100"/>
      <c r="ADF35" s="91"/>
      <c r="ADK35" s="102"/>
      <c r="ADL35" s="102"/>
      <c r="ADM35" s="102"/>
      <c r="ADO35" s="103"/>
      <c r="ADP35" s="94"/>
      <c r="ADQ35" s="94"/>
      <c r="ADR35" s="94"/>
      <c r="ADS35" s="94"/>
      <c r="ADT35" s="94"/>
      <c r="ADU35" s="94"/>
      <c r="AEE35" s="102"/>
      <c r="AEF35" s="105"/>
      <c r="AEG35" s="105"/>
      <c r="AEH35" s="106"/>
      <c r="AEI35" s="91"/>
      <c r="AEJ35" s="91"/>
      <c r="AEK35" s="91"/>
      <c r="AEL35" s="92"/>
      <c r="AEM35" s="93"/>
      <c r="AEN35" s="91"/>
      <c r="AEO35" s="91"/>
      <c r="AEP35" s="91"/>
      <c r="AEQ35" s="93"/>
      <c r="AER35" s="93"/>
      <c r="AES35" s="94"/>
      <c r="AET35" s="94"/>
      <c r="AEU35" s="95"/>
      <c r="AEV35" s="94"/>
      <c r="AEW35" s="91"/>
      <c r="AEX35" s="91"/>
      <c r="AEY35" s="91"/>
      <c r="AEZ35" s="96"/>
      <c r="AFA35" s="97"/>
      <c r="AFB35" s="98"/>
      <c r="AFD35" s="100"/>
      <c r="AFI35" s="91"/>
      <c r="AFN35" s="102"/>
      <c r="AFO35" s="102"/>
      <c r="AFP35" s="102"/>
      <c r="AFR35" s="103"/>
      <c r="AFS35" s="94"/>
      <c r="AFT35" s="94"/>
      <c r="AFU35" s="94"/>
      <c r="AFV35" s="94"/>
      <c r="AFW35" s="94"/>
      <c r="AFX35" s="94"/>
      <c r="AGH35" s="102"/>
      <c r="AGI35" s="105"/>
      <c r="AGJ35" s="105"/>
      <c r="AGK35" s="106"/>
      <c r="AGL35" s="91"/>
      <c r="AGM35" s="91"/>
      <c r="AGN35" s="91"/>
      <c r="AGO35" s="92"/>
      <c r="AGP35" s="93"/>
      <c r="AGQ35" s="91"/>
      <c r="AGR35" s="91"/>
      <c r="AGS35" s="91"/>
      <c r="AGT35" s="93"/>
      <c r="AGU35" s="93"/>
      <c r="AGV35" s="94"/>
      <c r="AGW35" s="94"/>
      <c r="AGX35" s="95"/>
      <c r="AGY35" s="94"/>
      <c r="AGZ35" s="91"/>
      <c r="AHA35" s="91"/>
      <c r="AHB35" s="91"/>
      <c r="AHC35" s="96"/>
      <c r="AHD35" s="97"/>
      <c r="AHE35" s="98"/>
      <c r="AHG35" s="100"/>
      <c r="AHL35" s="91"/>
      <c r="AHQ35" s="102"/>
      <c r="AHR35" s="102"/>
      <c r="AHS35" s="102"/>
      <c r="AHU35" s="103"/>
      <c r="AHV35" s="94"/>
      <c r="AHW35" s="94"/>
      <c r="AHX35" s="94"/>
      <c r="AHY35" s="94"/>
      <c r="AHZ35" s="94"/>
      <c r="AIA35" s="94"/>
      <c r="AIK35" s="102"/>
      <c r="AIL35" s="105"/>
      <c r="AIM35" s="105"/>
      <c r="AIN35" s="106"/>
      <c r="AIO35" s="91"/>
      <c r="AIP35" s="91"/>
      <c r="AIQ35" s="91"/>
      <c r="AIR35" s="92"/>
      <c r="AIS35" s="93"/>
      <c r="AIT35" s="91"/>
      <c r="AIU35" s="91"/>
      <c r="AIV35" s="91"/>
      <c r="AIW35" s="93"/>
      <c r="AIX35" s="93"/>
      <c r="AIY35" s="94"/>
      <c r="AIZ35" s="94"/>
      <c r="AJA35" s="95"/>
      <c r="AJB35" s="94"/>
      <c r="AJC35" s="91"/>
      <c r="AJD35" s="91"/>
      <c r="AJE35" s="91"/>
      <c r="AJF35" s="96"/>
      <c r="AJG35" s="97"/>
      <c r="AJH35" s="98"/>
      <c r="AJJ35" s="100"/>
      <c r="AJO35" s="91"/>
      <c r="AJT35" s="102"/>
      <c r="AJU35" s="102"/>
      <c r="AJV35" s="102"/>
      <c r="AJX35" s="103"/>
      <c r="AJY35" s="94"/>
      <c r="AJZ35" s="94"/>
      <c r="AKA35" s="94"/>
      <c r="AKB35" s="94"/>
      <c r="AKC35" s="94"/>
      <c r="AKD35" s="94"/>
      <c r="AMJ35" s="0"/>
    </row>
    <row r="36" s="99" customFormat="true" ht="76.7" hidden="false" customHeight="false" outlineLevel="0" collapsed="false">
      <c r="A36" s="32" t="s">
        <v>121</v>
      </c>
      <c r="B36" s="33" t="n">
        <v>2014140423303</v>
      </c>
      <c r="C36" s="34"/>
      <c r="D36" s="80"/>
      <c r="E36" s="36"/>
      <c r="F36" s="36"/>
      <c r="G36" s="36"/>
      <c r="H36" s="36"/>
      <c r="I36" s="38"/>
      <c r="J36" s="36"/>
      <c r="K36" s="36"/>
      <c r="L36" s="36"/>
      <c r="M36" s="36"/>
      <c r="N36" s="39"/>
      <c r="O36" s="39"/>
      <c r="P36" s="39"/>
      <c r="Q36" s="41"/>
      <c r="R36" s="41"/>
      <c r="S36" s="42"/>
      <c r="T36" s="54"/>
      <c r="U36" s="54"/>
      <c r="V36" s="42"/>
      <c r="W36" s="54"/>
      <c r="X36" s="54"/>
      <c r="Y36" s="49"/>
      <c r="Z36" s="36"/>
      <c r="AA36" s="41"/>
      <c r="AB36" s="74"/>
      <c r="AC36" s="84"/>
      <c r="AD36" s="81"/>
      <c r="AE36" s="77"/>
      <c r="AF36" s="82"/>
      <c r="AG36" s="81"/>
      <c r="AH36" s="77"/>
      <c r="AI36" s="86"/>
      <c r="AJ36" s="107"/>
      <c r="AK36" s="49"/>
      <c r="AL36" s="88"/>
      <c r="AM36" s="88"/>
      <c r="AN36" s="89"/>
      <c r="AO36" s="78"/>
      <c r="AP36" s="36" t="s">
        <v>187</v>
      </c>
      <c r="AQ36" s="83" t="s">
        <v>136</v>
      </c>
      <c r="AR36" s="36" t="n">
        <v>0</v>
      </c>
      <c r="AS36" s="36" t="s">
        <v>88</v>
      </c>
      <c r="AT36" s="39" t="n">
        <v>42215</v>
      </c>
      <c r="AU36" s="91"/>
      <c r="AV36" s="92"/>
      <c r="AW36" s="93"/>
      <c r="AX36" s="91"/>
      <c r="AY36" s="91"/>
      <c r="AZ36" s="91"/>
      <c r="BA36" s="93"/>
      <c r="BB36" s="93"/>
      <c r="BC36" s="94"/>
      <c r="BD36" s="94"/>
      <c r="BE36" s="95"/>
      <c r="BF36" s="94"/>
      <c r="BG36" s="91"/>
      <c r="BH36" s="91"/>
      <c r="BI36" s="91"/>
      <c r="BJ36" s="96"/>
      <c r="BK36" s="97"/>
      <c r="BL36" s="98"/>
      <c r="BN36" s="100"/>
      <c r="BS36" s="91"/>
      <c r="BX36" s="102"/>
      <c r="BY36" s="102"/>
      <c r="BZ36" s="102"/>
      <c r="CB36" s="103"/>
      <c r="CC36" s="94"/>
      <c r="CD36" s="94"/>
      <c r="CE36" s="94"/>
      <c r="CF36" s="94"/>
      <c r="CG36" s="94"/>
      <c r="CH36" s="94"/>
      <c r="CR36" s="102"/>
      <c r="CS36" s="105"/>
      <c r="CT36" s="105"/>
      <c r="CU36" s="106"/>
      <c r="CV36" s="91"/>
      <c r="CW36" s="91"/>
      <c r="CX36" s="91"/>
      <c r="CY36" s="92"/>
      <c r="CZ36" s="93"/>
      <c r="DA36" s="91"/>
      <c r="DB36" s="91"/>
      <c r="DC36" s="91"/>
      <c r="DD36" s="93"/>
      <c r="DE36" s="93"/>
      <c r="DF36" s="94"/>
      <c r="DG36" s="94"/>
      <c r="DH36" s="95"/>
      <c r="DI36" s="94"/>
      <c r="DJ36" s="91"/>
      <c r="DK36" s="91"/>
      <c r="DL36" s="91"/>
      <c r="DM36" s="96"/>
      <c r="DN36" s="97"/>
      <c r="DO36" s="98"/>
      <c r="DQ36" s="100"/>
      <c r="DV36" s="91"/>
      <c r="EA36" s="102"/>
      <c r="EB36" s="102"/>
      <c r="EC36" s="102"/>
      <c r="EE36" s="103"/>
      <c r="EF36" s="94"/>
      <c r="EG36" s="94"/>
      <c r="EH36" s="94"/>
      <c r="EI36" s="94"/>
      <c r="EJ36" s="94"/>
      <c r="EK36" s="94"/>
      <c r="EU36" s="102"/>
      <c r="EV36" s="105"/>
      <c r="EW36" s="105"/>
      <c r="EX36" s="106"/>
      <c r="EY36" s="91"/>
      <c r="EZ36" s="91"/>
      <c r="FA36" s="91"/>
      <c r="FB36" s="92"/>
      <c r="FC36" s="93"/>
      <c r="FD36" s="91"/>
      <c r="FE36" s="91"/>
      <c r="FF36" s="91"/>
      <c r="FG36" s="93"/>
      <c r="FH36" s="93"/>
      <c r="FI36" s="94"/>
      <c r="FJ36" s="94"/>
      <c r="FK36" s="95"/>
      <c r="FL36" s="94"/>
      <c r="FM36" s="91"/>
      <c r="FN36" s="91"/>
      <c r="FO36" s="91"/>
      <c r="FP36" s="96"/>
      <c r="FQ36" s="97"/>
      <c r="FR36" s="98"/>
      <c r="FT36" s="100"/>
      <c r="FY36" s="91"/>
      <c r="GD36" s="102"/>
      <c r="GE36" s="102"/>
      <c r="GF36" s="102"/>
      <c r="GH36" s="103"/>
      <c r="GI36" s="94"/>
      <c r="GJ36" s="94"/>
      <c r="GK36" s="94"/>
      <c r="GL36" s="94"/>
      <c r="GM36" s="94"/>
      <c r="GN36" s="94"/>
      <c r="GX36" s="102"/>
      <c r="GY36" s="105"/>
      <c r="GZ36" s="105"/>
      <c r="HA36" s="106"/>
      <c r="HB36" s="91"/>
      <c r="HC36" s="91"/>
      <c r="HD36" s="91"/>
      <c r="HE36" s="92"/>
      <c r="HF36" s="93"/>
      <c r="HG36" s="91"/>
      <c r="HH36" s="91"/>
      <c r="HI36" s="91"/>
      <c r="HJ36" s="93"/>
      <c r="HK36" s="93"/>
      <c r="HL36" s="94"/>
      <c r="HM36" s="94"/>
      <c r="HN36" s="95"/>
      <c r="HO36" s="94"/>
      <c r="HP36" s="91"/>
      <c r="HQ36" s="91"/>
      <c r="HR36" s="91"/>
      <c r="HS36" s="96"/>
      <c r="HT36" s="97"/>
      <c r="HU36" s="98"/>
      <c r="HW36" s="100"/>
      <c r="IB36" s="91"/>
      <c r="IG36" s="102"/>
      <c r="IH36" s="102"/>
      <c r="II36" s="102"/>
      <c r="IK36" s="103"/>
      <c r="IL36" s="94"/>
      <c r="IM36" s="94"/>
      <c r="IN36" s="94"/>
      <c r="IO36" s="94"/>
      <c r="IP36" s="94"/>
      <c r="IQ36" s="94"/>
      <c r="JA36" s="102"/>
      <c r="JB36" s="105"/>
      <c r="JC36" s="105"/>
      <c r="JD36" s="106"/>
      <c r="JE36" s="91"/>
      <c r="JF36" s="91"/>
      <c r="JG36" s="91"/>
      <c r="JH36" s="92"/>
      <c r="JI36" s="93"/>
      <c r="JJ36" s="91"/>
      <c r="JK36" s="91"/>
      <c r="JL36" s="91"/>
      <c r="JM36" s="93"/>
      <c r="JN36" s="93"/>
      <c r="JO36" s="94"/>
      <c r="JP36" s="94"/>
      <c r="JQ36" s="95"/>
      <c r="JR36" s="94"/>
      <c r="JS36" s="91"/>
      <c r="JT36" s="91"/>
      <c r="JU36" s="91"/>
      <c r="JV36" s="96"/>
      <c r="JW36" s="97"/>
      <c r="JX36" s="98"/>
      <c r="JZ36" s="100"/>
      <c r="KE36" s="91"/>
      <c r="KJ36" s="102"/>
      <c r="KK36" s="102"/>
      <c r="KL36" s="102"/>
      <c r="KN36" s="103"/>
      <c r="KO36" s="94"/>
      <c r="KP36" s="94"/>
      <c r="KQ36" s="94"/>
      <c r="KR36" s="94"/>
      <c r="KS36" s="94"/>
      <c r="KT36" s="94"/>
      <c r="LD36" s="102"/>
      <c r="LE36" s="105"/>
      <c r="LF36" s="105"/>
      <c r="LG36" s="106"/>
      <c r="LH36" s="91"/>
      <c r="LI36" s="91"/>
      <c r="LJ36" s="91"/>
      <c r="LK36" s="92"/>
      <c r="LL36" s="93"/>
      <c r="LM36" s="91"/>
      <c r="LN36" s="91"/>
      <c r="LO36" s="91"/>
      <c r="LP36" s="93"/>
      <c r="LQ36" s="93"/>
      <c r="LR36" s="94"/>
      <c r="LS36" s="94"/>
      <c r="LT36" s="95"/>
      <c r="LU36" s="94"/>
      <c r="LV36" s="91"/>
      <c r="LW36" s="91"/>
      <c r="LX36" s="91"/>
      <c r="LY36" s="96"/>
      <c r="LZ36" s="97"/>
      <c r="MA36" s="98"/>
      <c r="MC36" s="100"/>
      <c r="MH36" s="91"/>
      <c r="MM36" s="102"/>
      <c r="MN36" s="102"/>
      <c r="MO36" s="102"/>
      <c r="MQ36" s="103"/>
      <c r="MR36" s="94"/>
      <c r="MS36" s="94"/>
      <c r="MT36" s="94"/>
      <c r="MU36" s="94"/>
      <c r="MV36" s="94"/>
      <c r="MW36" s="94"/>
      <c r="NG36" s="102"/>
      <c r="NH36" s="105"/>
      <c r="NI36" s="105"/>
      <c r="NJ36" s="106"/>
      <c r="NK36" s="91"/>
      <c r="NL36" s="91"/>
      <c r="NM36" s="91"/>
      <c r="NN36" s="92"/>
      <c r="NO36" s="93"/>
      <c r="NP36" s="91"/>
      <c r="NQ36" s="91"/>
      <c r="NR36" s="91"/>
      <c r="NS36" s="93"/>
      <c r="NT36" s="93"/>
      <c r="NU36" s="94"/>
      <c r="NV36" s="94"/>
      <c r="NW36" s="95"/>
      <c r="NX36" s="94"/>
      <c r="NY36" s="91"/>
      <c r="NZ36" s="91"/>
      <c r="OA36" s="91"/>
      <c r="OB36" s="96"/>
      <c r="OC36" s="97"/>
      <c r="OD36" s="98"/>
      <c r="OF36" s="100"/>
      <c r="OK36" s="91"/>
      <c r="OP36" s="102"/>
      <c r="OQ36" s="102"/>
      <c r="OR36" s="102"/>
      <c r="OT36" s="103"/>
      <c r="OU36" s="94"/>
      <c r="OV36" s="94"/>
      <c r="OW36" s="94"/>
      <c r="OX36" s="94"/>
      <c r="OY36" s="94"/>
      <c r="OZ36" s="94"/>
      <c r="PJ36" s="102"/>
      <c r="PK36" s="105"/>
      <c r="PL36" s="105"/>
      <c r="PM36" s="106"/>
      <c r="PN36" s="91"/>
      <c r="PO36" s="91"/>
      <c r="PP36" s="91"/>
      <c r="PQ36" s="92"/>
      <c r="PR36" s="93"/>
      <c r="PS36" s="91"/>
      <c r="PT36" s="91"/>
      <c r="PU36" s="91"/>
      <c r="PV36" s="93"/>
      <c r="PW36" s="93"/>
      <c r="PX36" s="94"/>
      <c r="PY36" s="94"/>
      <c r="PZ36" s="95"/>
      <c r="QA36" s="94"/>
      <c r="QB36" s="91"/>
      <c r="QC36" s="91"/>
      <c r="QD36" s="91"/>
      <c r="QE36" s="96"/>
      <c r="QF36" s="97"/>
      <c r="QG36" s="98"/>
      <c r="QI36" s="100"/>
      <c r="QN36" s="91"/>
      <c r="QS36" s="102"/>
      <c r="QT36" s="102"/>
      <c r="QU36" s="102"/>
      <c r="QW36" s="103"/>
      <c r="QX36" s="94"/>
      <c r="QY36" s="94"/>
      <c r="QZ36" s="94"/>
      <c r="RA36" s="94"/>
      <c r="RB36" s="94"/>
      <c r="RC36" s="94"/>
      <c r="RM36" s="102"/>
      <c r="RN36" s="105"/>
      <c r="RO36" s="105"/>
      <c r="RP36" s="106"/>
      <c r="RQ36" s="91"/>
      <c r="RR36" s="91"/>
      <c r="RS36" s="91"/>
      <c r="RT36" s="92"/>
      <c r="RU36" s="93"/>
      <c r="RV36" s="91"/>
      <c r="RW36" s="91"/>
      <c r="RX36" s="91"/>
      <c r="RY36" s="93"/>
      <c r="RZ36" s="93"/>
      <c r="SA36" s="94"/>
      <c r="SB36" s="94"/>
      <c r="SC36" s="95"/>
      <c r="SD36" s="94"/>
      <c r="SE36" s="91"/>
      <c r="SF36" s="91"/>
      <c r="SG36" s="91"/>
      <c r="SH36" s="96"/>
      <c r="SI36" s="97"/>
      <c r="SJ36" s="98"/>
      <c r="SL36" s="100"/>
      <c r="SQ36" s="91"/>
      <c r="SV36" s="102"/>
      <c r="SW36" s="102"/>
      <c r="SX36" s="102"/>
      <c r="SZ36" s="103"/>
      <c r="TA36" s="94"/>
      <c r="TB36" s="94"/>
      <c r="TC36" s="94"/>
      <c r="TD36" s="94"/>
      <c r="TE36" s="94"/>
      <c r="TF36" s="94"/>
      <c r="TP36" s="102"/>
      <c r="TQ36" s="105"/>
      <c r="TR36" s="105"/>
      <c r="TS36" s="106"/>
      <c r="TT36" s="91"/>
      <c r="TU36" s="91"/>
      <c r="TV36" s="91"/>
      <c r="TW36" s="92"/>
      <c r="TX36" s="93"/>
      <c r="TY36" s="91"/>
      <c r="TZ36" s="91"/>
      <c r="UA36" s="91"/>
      <c r="UB36" s="93"/>
      <c r="UC36" s="93"/>
      <c r="UD36" s="94"/>
      <c r="UE36" s="94"/>
      <c r="UF36" s="95"/>
      <c r="UG36" s="94"/>
      <c r="UH36" s="91"/>
      <c r="UI36" s="91"/>
      <c r="UJ36" s="91"/>
      <c r="UK36" s="96"/>
      <c r="UL36" s="97"/>
      <c r="UM36" s="98"/>
      <c r="UO36" s="100"/>
      <c r="UT36" s="91"/>
      <c r="UY36" s="102"/>
      <c r="UZ36" s="102"/>
      <c r="VA36" s="102"/>
      <c r="VC36" s="103"/>
      <c r="VD36" s="94"/>
      <c r="VE36" s="94"/>
      <c r="VF36" s="94"/>
      <c r="VG36" s="94"/>
      <c r="VH36" s="94"/>
      <c r="VI36" s="94"/>
      <c r="VS36" s="102"/>
      <c r="VT36" s="105"/>
      <c r="VU36" s="105"/>
      <c r="VV36" s="106"/>
      <c r="VW36" s="91"/>
      <c r="VX36" s="91"/>
      <c r="VY36" s="91"/>
      <c r="VZ36" s="92"/>
      <c r="WA36" s="93"/>
      <c r="WB36" s="91"/>
      <c r="WC36" s="91"/>
      <c r="WD36" s="91"/>
      <c r="WE36" s="93"/>
      <c r="WF36" s="93"/>
      <c r="WG36" s="94"/>
      <c r="WH36" s="94"/>
      <c r="WI36" s="95"/>
      <c r="WJ36" s="94"/>
      <c r="WK36" s="91"/>
      <c r="WL36" s="91"/>
      <c r="WM36" s="91"/>
      <c r="WN36" s="96"/>
      <c r="WO36" s="97"/>
      <c r="WP36" s="98"/>
      <c r="WR36" s="100"/>
      <c r="WW36" s="91"/>
      <c r="XB36" s="102"/>
      <c r="XC36" s="102"/>
      <c r="XD36" s="102"/>
      <c r="XF36" s="103"/>
      <c r="XG36" s="94"/>
      <c r="XH36" s="94"/>
      <c r="XI36" s="94"/>
      <c r="XJ36" s="94"/>
      <c r="XK36" s="94"/>
      <c r="XL36" s="94"/>
      <c r="XV36" s="102"/>
      <c r="XW36" s="105"/>
      <c r="XX36" s="105"/>
      <c r="XY36" s="106"/>
      <c r="XZ36" s="91"/>
      <c r="YA36" s="91"/>
      <c r="YB36" s="91"/>
      <c r="YC36" s="92"/>
      <c r="YD36" s="93"/>
      <c r="YE36" s="91"/>
      <c r="YF36" s="91"/>
      <c r="YG36" s="91"/>
      <c r="YH36" s="93"/>
      <c r="YI36" s="93"/>
      <c r="YJ36" s="94"/>
      <c r="YK36" s="94"/>
      <c r="YL36" s="95"/>
      <c r="YM36" s="94"/>
      <c r="YN36" s="91"/>
      <c r="YO36" s="91"/>
      <c r="YP36" s="91"/>
      <c r="YQ36" s="96"/>
      <c r="YR36" s="97"/>
      <c r="YS36" s="98"/>
      <c r="YU36" s="100"/>
      <c r="YZ36" s="91"/>
      <c r="ZE36" s="102"/>
      <c r="ZF36" s="102"/>
      <c r="ZG36" s="102"/>
      <c r="ZI36" s="103"/>
      <c r="ZJ36" s="94"/>
      <c r="ZK36" s="94"/>
      <c r="ZL36" s="94"/>
      <c r="ZM36" s="94"/>
      <c r="ZN36" s="94"/>
      <c r="ZO36" s="94"/>
      <c r="ZY36" s="102"/>
      <c r="ZZ36" s="105"/>
      <c r="AAA36" s="105"/>
      <c r="AAB36" s="106"/>
      <c r="AAC36" s="91"/>
      <c r="AAD36" s="91"/>
      <c r="AAE36" s="91"/>
      <c r="AAF36" s="92"/>
      <c r="AAG36" s="93"/>
      <c r="AAH36" s="91"/>
      <c r="AAI36" s="91"/>
      <c r="AAJ36" s="91"/>
      <c r="AAK36" s="93"/>
      <c r="AAL36" s="93"/>
      <c r="AAM36" s="94"/>
      <c r="AAN36" s="94"/>
      <c r="AAO36" s="95"/>
      <c r="AAP36" s="94"/>
      <c r="AAQ36" s="91"/>
      <c r="AAR36" s="91"/>
      <c r="AAS36" s="91"/>
      <c r="AAT36" s="96"/>
      <c r="AAU36" s="97"/>
      <c r="AAV36" s="98"/>
      <c r="AAX36" s="100"/>
      <c r="ABC36" s="91"/>
      <c r="ABH36" s="102"/>
      <c r="ABI36" s="102"/>
      <c r="ABJ36" s="102"/>
      <c r="ABL36" s="103"/>
      <c r="ABM36" s="94"/>
      <c r="ABN36" s="94"/>
      <c r="ABO36" s="94"/>
      <c r="ABP36" s="94"/>
      <c r="ABQ36" s="94"/>
      <c r="ABR36" s="94"/>
      <c r="ACB36" s="102"/>
      <c r="ACC36" s="105"/>
      <c r="ACD36" s="105"/>
      <c r="ACE36" s="106"/>
      <c r="ACF36" s="91"/>
      <c r="ACG36" s="91"/>
      <c r="ACH36" s="91"/>
      <c r="ACI36" s="92"/>
      <c r="ACJ36" s="93"/>
      <c r="ACK36" s="91"/>
      <c r="ACL36" s="91"/>
      <c r="ACM36" s="91"/>
      <c r="ACN36" s="93"/>
      <c r="ACO36" s="93"/>
      <c r="ACP36" s="94"/>
      <c r="ACQ36" s="94"/>
      <c r="ACR36" s="95"/>
      <c r="ACS36" s="94"/>
      <c r="ACT36" s="91"/>
      <c r="ACU36" s="91"/>
      <c r="ACV36" s="91"/>
      <c r="ACW36" s="96"/>
      <c r="ACX36" s="97"/>
      <c r="ACY36" s="98"/>
      <c r="ADA36" s="100"/>
      <c r="ADF36" s="91"/>
      <c r="ADK36" s="102"/>
      <c r="ADL36" s="102"/>
      <c r="ADM36" s="102"/>
      <c r="ADO36" s="103"/>
      <c r="ADP36" s="94"/>
      <c r="ADQ36" s="94"/>
      <c r="ADR36" s="94"/>
      <c r="ADS36" s="94"/>
      <c r="ADT36" s="94"/>
      <c r="ADU36" s="94"/>
      <c r="AEE36" s="102"/>
      <c r="AEF36" s="105"/>
      <c r="AEG36" s="105"/>
      <c r="AEH36" s="106"/>
      <c r="AEI36" s="91"/>
      <c r="AEJ36" s="91"/>
      <c r="AEK36" s="91"/>
      <c r="AEL36" s="92"/>
      <c r="AEM36" s="93"/>
      <c r="AEN36" s="91"/>
      <c r="AEO36" s="91"/>
      <c r="AEP36" s="91"/>
      <c r="AEQ36" s="93"/>
      <c r="AER36" s="93"/>
      <c r="AES36" s="94"/>
      <c r="AET36" s="94"/>
      <c r="AEU36" s="95"/>
      <c r="AEV36" s="94"/>
      <c r="AEW36" s="91"/>
      <c r="AEX36" s="91"/>
      <c r="AEY36" s="91"/>
      <c r="AEZ36" s="96"/>
      <c r="AFA36" s="97"/>
      <c r="AFB36" s="98"/>
      <c r="AFD36" s="100"/>
      <c r="AFI36" s="91"/>
      <c r="AFN36" s="102"/>
      <c r="AFO36" s="102"/>
      <c r="AFP36" s="102"/>
      <c r="AFR36" s="103"/>
      <c r="AFS36" s="94"/>
      <c r="AFT36" s="94"/>
      <c r="AFU36" s="94"/>
      <c r="AFV36" s="94"/>
      <c r="AFW36" s="94"/>
      <c r="AFX36" s="94"/>
      <c r="AGH36" s="102"/>
      <c r="AGI36" s="105"/>
      <c r="AGJ36" s="105"/>
      <c r="AGK36" s="106"/>
      <c r="AGL36" s="91"/>
      <c r="AGM36" s="91"/>
      <c r="AGN36" s="91"/>
      <c r="AGO36" s="92"/>
      <c r="AGP36" s="93"/>
      <c r="AGQ36" s="91"/>
      <c r="AGR36" s="91"/>
      <c r="AGS36" s="91"/>
      <c r="AGT36" s="93"/>
      <c r="AGU36" s="93"/>
      <c r="AGV36" s="94"/>
      <c r="AGW36" s="94"/>
      <c r="AGX36" s="95"/>
      <c r="AGY36" s="94"/>
      <c r="AGZ36" s="91"/>
      <c r="AHA36" s="91"/>
      <c r="AHB36" s="91"/>
      <c r="AHC36" s="96"/>
      <c r="AHD36" s="97"/>
      <c r="AHE36" s="98"/>
      <c r="AHG36" s="100"/>
      <c r="AHL36" s="91"/>
      <c r="AHQ36" s="102"/>
      <c r="AHR36" s="102"/>
      <c r="AHS36" s="102"/>
      <c r="AHU36" s="103"/>
      <c r="AHV36" s="94"/>
      <c r="AHW36" s="94"/>
      <c r="AHX36" s="94"/>
      <c r="AHY36" s="94"/>
      <c r="AHZ36" s="94"/>
      <c r="AIA36" s="94"/>
      <c r="AIK36" s="102"/>
      <c r="AIL36" s="105"/>
      <c r="AIM36" s="105"/>
      <c r="AIN36" s="106"/>
      <c r="AIO36" s="91"/>
      <c r="AIP36" s="91"/>
      <c r="AIQ36" s="91"/>
      <c r="AIR36" s="92"/>
      <c r="AIS36" s="93"/>
      <c r="AIT36" s="91"/>
      <c r="AIU36" s="91"/>
      <c r="AIV36" s="91"/>
      <c r="AIW36" s="93"/>
      <c r="AIX36" s="93"/>
      <c r="AIY36" s="94"/>
      <c r="AIZ36" s="94"/>
      <c r="AJA36" s="95"/>
      <c r="AJB36" s="94"/>
      <c r="AJC36" s="91"/>
      <c r="AJD36" s="91"/>
      <c r="AJE36" s="91"/>
      <c r="AJF36" s="96"/>
      <c r="AJG36" s="97"/>
      <c r="AJH36" s="98"/>
      <c r="AJJ36" s="100"/>
      <c r="AJO36" s="91"/>
      <c r="AJT36" s="102"/>
      <c r="AJU36" s="102"/>
      <c r="AJV36" s="102"/>
      <c r="AJX36" s="103"/>
      <c r="AJY36" s="94"/>
      <c r="AJZ36" s="94"/>
      <c r="AKA36" s="94"/>
      <c r="AKB36" s="94"/>
      <c r="AKC36" s="94"/>
      <c r="AKD36" s="94"/>
      <c r="AMJ36" s="0"/>
    </row>
    <row r="37" s="99" customFormat="true" ht="76.7" hidden="false" customHeight="false" outlineLevel="0" collapsed="false">
      <c r="A37" s="32" t="s">
        <v>155</v>
      </c>
      <c r="B37" s="33" t="n">
        <v>2014140423304</v>
      </c>
      <c r="C37" s="34"/>
      <c r="D37" s="80"/>
      <c r="E37" s="36"/>
      <c r="F37" s="36"/>
      <c r="G37" s="36"/>
      <c r="H37" s="36"/>
      <c r="I37" s="38"/>
      <c r="J37" s="36"/>
      <c r="K37" s="36"/>
      <c r="L37" s="36"/>
      <c r="M37" s="36"/>
      <c r="N37" s="39"/>
      <c r="O37" s="39"/>
      <c r="P37" s="39"/>
      <c r="Q37" s="41"/>
      <c r="R37" s="41"/>
      <c r="S37" s="42"/>
      <c r="T37" s="54"/>
      <c r="U37" s="54"/>
      <c r="V37" s="42"/>
      <c r="W37" s="54"/>
      <c r="X37" s="54"/>
      <c r="Y37" s="49"/>
      <c r="Z37" s="36"/>
      <c r="AA37" s="41"/>
      <c r="AB37" s="74"/>
      <c r="AC37" s="84"/>
      <c r="AD37" s="81"/>
      <c r="AE37" s="77"/>
      <c r="AF37" s="82"/>
      <c r="AG37" s="81"/>
      <c r="AH37" s="77"/>
      <c r="AI37" s="86"/>
      <c r="AJ37" s="87"/>
      <c r="AK37" s="49"/>
      <c r="AL37" s="88"/>
      <c r="AM37" s="88"/>
      <c r="AN37" s="89"/>
      <c r="AO37" s="78"/>
      <c r="AP37" s="36" t="s">
        <v>188</v>
      </c>
      <c r="AQ37" s="83" t="s">
        <v>136</v>
      </c>
      <c r="AR37" s="36" t="n">
        <v>0</v>
      </c>
      <c r="AS37" s="36" t="s">
        <v>88</v>
      </c>
      <c r="AT37" s="39" t="n">
        <v>42718</v>
      </c>
      <c r="AU37" s="91"/>
      <c r="AV37" s="92"/>
      <c r="AW37" s="93"/>
      <c r="AX37" s="91"/>
      <c r="AY37" s="91"/>
      <c r="AZ37" s="91"/>
      <c r="BA37" s="93"/>
      <c r="BB37" s="93"/>
      <c r="BC37" s="94"/>
      <c r="BD37" s="94"/>
      <c r="BE37" s="95"/>
      <c r="BF37" s="94"/>
      <c r="BG37" s="91"/>
      <c r="BH37" s="91"/>
      <c r="BI37" s="91"/>
      <c r="BJ37" s="96"/>
      <c r="BK37" s="97"/>
      <c r="BL37" s="98"/>
      <c r="BN37" s="100"/>
      <c r="BS37" s="91"/>
      <c r="BX37" s="102"/>
      <c r="BY37" s="102"/>
      <c r="BZ37" s="102"/>
      <c r="CB37" s="103"/>
      <c r="CC37" s="94"/>
      <c r="CD37" s="94"/>
      <c r="CE37" s="94"/>
      <c r="CF37" s="94"/>
      <c r="CG37" s="94"/>
      <c r="CH37" s="94"/>
      <c r="CR37" s="102"/>
      <c r="CS37" s="105"/>
      <c r="CT37" s="105"/>
      <c r="CU37" s="106"/>
      <c r="CV37" s="91"/>
      <c r="CW37" s="91"/>
      <c r="CX37" s="91"/>
      <c r="CY37" s="92"/>
      <c r="CZ37" s="93"/>
      <c r="DA37" s="91"/>
      <c r="DB37" s="91"/>
      <c r="DC37" s="91"/>
      <c r="DD37" s="93"/>
      <c r="DE37" s="93"/>
      <c r="DF37" s="94"/>
      <c r="DG37" s="94"/>
      <c r="DH37" s="95"/>
      <c r="DI37" s="94"/>
      <c r="DJ37" s="91"/>
      <c r="DK37" s="91"/>
      <c r="DL37" s="91"/>
      <c r="DM37" s="96"/>
      <c r="DN37" s="97"/>
      <c r="DO37" s="98"/>
      <c r="DQ37" s="100"/>
      <c r="DV37" s="91"/>
      <c r="EA37" s="102"/>
      <c r="EB37" s="102"/>
      <c r="EC37" s="102"/>
      <c r="EE37" s="103"/>
      <c r="EF37" s="94"/>
      <c r="EG37" s="94"/>
      <c r="EH37" s="94"/>
      <c r="EI37" s="94"/>
      <c r="EJ37" s="94"/>
      <c r="EK37" s="94"/>
      <c r="EU37" s="102"/>
      <c r="EV37" s="105"/>
      <c r="EW37" s="105"/>
      <c r="EX37" s="106"/>
      <c r="EY37" s="91"/>
      <c r="EZ37" s="91"/>
      <c r="FA37" s="91"/>
      <c r="FB37" s="92"/>
      <c r="FC37" s="93"/>
      <c r="FD37" s="91"/>
      <c r="FE37" s="91"/>
      <c r="FF37" s="91"/>
      <c r="FG37" s="93"/>
      <c r="FH37" s="93"/>
      <c r="FI37" s="94"/>
      <c r="FJ37" s="94"/>
      <c r="FK37" s="95"/>
      <c r="FL37" s="94"/>
      <c r="FM37" s="91"/>
      <c r="FN37" s="91"/>
      <c r="FO37" s="91"/>
      <c r="FP37" s="96"/>
      <c r="FQ37" s="97"/>
      <c r="FR37" s="98"/>
      <c r="FT37" s="100"/>
      <c r="FY37" s="91"/>
      <c r="GD37" s="102"/>
      <c r="GE37" s="102"/>
      <c r="GF37" s="102"/>
      <c r="GH37" s="103"/>
      <c r="GI37" s="94"/>
      <c r="GJ37" s="94"/>
      <c r="GK37" s="94"/>
      <c r="GL37" s="94"/>
      <c r="GM37" s="94"/>
      <c r="GN37" s="94"/>
      <c r="GX37" s="102"/>
      <c r="GY37" s="105"/>
      <c r="GZ37" s="105"/>
      <c r="HA37" s="106"/>
      <c r="HB37" s="91"/>
      <c r="HC37" s="91"/>
      <c r="HD37" s="91"/>
      <c r="HE37" s="92"/>
      <c r="HF37" s="93"/>
      <c r="HG37" s="91"/>
      <c r="HH37" s="91"/>
      <c r="HI37" s="91"/>
      <c r="HJ37" s="93"/>
      <c r="HK37" s="93"/>
      <c r="HL37" s="94"/>
      <c r="HM37" s="94"/>
      <c r="HN37" s="95"/>
      <c r="HO37" s="94"/>
      <c r="HP37" s="91"/>
      <c r="HQ37" s="91"/>
      <c r="HR37" s="91"/>
      <c r="HS37" s="96"/>
      <c r="HT37" s="97"/>
      <c r="HU37" s="98"/>
      <c r="HW37" s="100"/>
      <c r="IB37" s="91"/>
      <c r="IG37" s="102"/>
      <c r="IH37" s="102"/>
      <c r="II37" s="102"/>
      <c r="IK37" s="103"/>
      <c r="IL37" s="94"/>
      <c r="IM37" s="94"/>
      <c r="IN37" s="94"/>
      <c r="IO37" s="94"/>
      <c r="IP37" s="94"/>
      <c r="IQ37" s="94"/>
      <c r="JA37" s="102"/>
      <c r="JB37" s="105"/>
      <c r="JC37" s="105"/>
      <c r="JD37" s="106"/>
      <c r="JE37" s="91"/>
      <c r="JF37" s="91"/>
      <c r="JG37" s="91"/>
      <c r="JH37" s="92"/>
      <c r="JI37" s="93"/>
      <c r="JJ37" s="91"/>
      <c r="JK37" s="91"/>
      <c r="JL37" s="91"/>
      <c r="JM37" s="93"/>
      <c r="JN37" s="93"/>
      <c r="JO37" s="94"/>
      <c r="JP37" s="94"/>
      <c r="JQ37" s="95"/>
      <c r="JR37" s="94"/>
      <c r="JS37" s="91"/>
      <c r="JT37" s="91"/>
      <c r="JU37" s="91"/>
      <c r="JV37" s="96"/>
      <c r="JW37" s="97"/>
      <c r="JX37" s="98"/>
      <c r="JZ37" s="100"/>
      <c r="KE37" s="91"/>
      <c r="KJ37" s="102"/>
      <c r="KK37" s="102"/>
      <c r="KL37" s="102"/>
      <c r="KN37" s="103"/>
      <c r="KO37" s="94"/>
      <c r="KP37" s="94"/>
      <c r="KQ37" s="94"/>
      <c r="KR37" s="94"/>
      <c r="KS37" s="94"/>
      <c r="KT37" s="94"/>
      <c r="LD37" s="102"/>
      <c r="LE37" s="105"/>
      <c r="LF37" s="105"/>
      <c r="LG37" s="106"/>
      <c r="LH37" s="91"/>
      <c r="LI37" s="91"/>
      <c r="LJ37" s="91"/>
      <c r="LK37" s="92"/>
      <c r="LL37" s="93"/>
      <c r="LM37" s="91"/>
      <c r="LN37" s="91"/>
      <c r="LO37" s="91"/>
      <c r="LP37" s="93"/>
      <c r="LQ37" s="93"/>
      <c r="LR37" s="94"/>
      <c r="LS37" s="94"/>
      <c r="LT37" s="95"/>
      <c r="LU37" s="94"/>
      <c r="LV37" s="91"/>
      <c r="LW37" s="91"/>
      <c r="LX37" s="91"/>
      <c r="LY37" s="96"/>
      <c r="LZ37" s="97"/>
      <c r="MA37" s="98"/>
      <c r="MC37" s="100"/>
      <c r="MH37" s="91"/>
      <c r="MM37" s="102"/>
      <c r="MN37" s="102"/>
      <c r="MO37" s="102"/>
      <c r="MQ37" s="103"/>
      <c r="MR37" s="94"/>
      <c r="MS37" s="94"/>
      <c r="MT37" s="94"/>
      <c r="MU37" s="94"/>
      <c r="MV37" s="94"/>
      <c r="MW37" s="94"/>
      <c r="NG37" s="102"/>
      <c r="NH37" s="105"/>
      <c r="NI37" s="105"/>
      <c r="NJ37" s="106"/>
      <c r="NK37" s="91"/>
      <c r="NL37" s="91"/>
      <c r="NM37" s="91"/>
      <c r="NN37" s="92"/>
      <c r="NO37" s="93"/>
      <c r="NP37" s="91"/>
      <c r="NQ37" s="91"/>
      <c r="NR37" s="91"/>
      <c r="NS37" s="93"/>
      <c r="NT37" s="93"/>
      <c r="NU37" s="94"/>
      <c r="NV37" s="94"/>
      <c r="NW37" s="95"/>
      <c r="NX37" s="94"/>
      <c r="NY37" s="91"/>
      <c r="NZ37" s="91"/>
      <c r="OA37" s="91"/>
      <c r="OB37" s="96"/>
      <c r="OC37" s="97"/>
      <c r="OD37" s="98"/>
      <c r="OF37" s="100"/>
      <c r="OK37" s="91"/>
      <c r="OP37" s="102"/>
      <c r="OQ37" s="102"/>
      <c r="OR37" s="102"/>
      <c r="OT37" s="103"/>
      <c r="OU37" s="94"/>
      <c r="OV37" s="94"/>
      <c r="OW37" s="94"/>
      <c r="OX37" s="94"/>
      <c r="OY37" s="94"/>
      <c r="OZ37" s="94"/>
      <c r="PJ37" s="102"/>
      <c r="PK37" s="105"/>
      <c r="PL37" s="105"/>
      <c r="PM37" s="106"/>
      <c r="PN37" s="91"/>
      <c r="PO37" s="91"/>
      <c r="PP37" s="91"/>
      <c r="PQ37" s="92"/>
      <c r="PR37" s="93"/>
      <c r="PS37" s="91"/>
      <c r="PT37" s="91"/>
      <c r="PU37" s="91"/>
      <c r="PV37" s="93"/>
      <c r="PW37" s="93"/>
      <c r="PX37" s="94"/>
      <c r="PY37" s="94"/>
      <c r="PZ37" s="95"/>
      <c r="QA37" s="94"/>
      <c r="QB37" s="91"/>
      <c r="QC37" s="91"/>
      <c r="QD37" s="91"/>
      <c r="QE37" s="96"/>
      <c r="QF37" s="97"/>
      <c r="QG37" s="98"/>
      <c r="QI37" s="100"/>
      <c r="QN37" s="91"/>
      <c r="QS37" s="102"/>
      <c r="QT37" s="102"/>
      <c r="QU37" s="102"/>
      <c r="QW37" s="103"/>
      <c r="QX37" s="94"/>
      <c r="QY37" s="94"/>
      <c r="QZ37" s="94"/>
      <c r="RA37" s="94"/>
      <c r="RB37" s="94"/>
      <c r="RC37" s="94"/>
      <c r="RM37" s="102"/>
      <c r="RN37" s="105"/>
      <c r="RO37" s="105"/>
      <c r="RP37" s="106"/>
      <c r="RQ37" s="91"/>
      <c r="RR37" s="91"/>
      <c r="RS37" s="91"/>
      <c r="RT37" s="92"/>
      <c r="RU37" s="93"/>
      <c r="RV37" s="91"/>
      <c r="RW37" s="91"/>
      <c r="RX37" s="91"/>
      <c r="RY37" s="93"/>
      <c r="RZ37" s="93"/>
      <c r="SA37" s="94"/>
      <c r="SB37" s="94"/>
      <c r="SC37" s="95"/>
      <c r="SD37" s="94"/>
      <c r="SE37" s="91"/>
      <c r="SF37" s="91"/>
      <c r="SG37" s="91"/>
      <c r="SH37" s="96"/>
      <c r="SI37" s="97"/>
      <c r="SJ37" s="98"/>
      <c r="SL37" s="100"/>
      <c r="SQ37" s="91"/>
      <c r="SV37" s="102"/>
      <c r="SW37" s="102"/>
      <c r="SX37" s="102"/>
      <c r="SZ37" s="103"/>
      <c r="TA37" s="94"/>
      <c r="TB37" s="94"/>
      <c r="TC37" s="94"/>
      <c r="TD37" s="94"/>
      <c r="TE37" s="94"/>
      <c r="TF37" s="94"/>
      <c r="TP37" s="102"/>
      <c r="TQ37" s="105"/>
      <c r="TR37" s="105"/>
      <c r="TS37" s="106"/>
      <c r="TT37" s="91"/>
      <c r="TU37" s="91"/>
      <c r="TV37" s="91"/>
      <c r="TW37" s="92"/>
      <c r="TX37" s="93"/>
      <c r="TY37" s="91"/>
      <c r="TZ37" s="91"/>
      <c r="UA37" s="91"/>
      <c r="UB37" s="93"/>
      <c r="UC37" s="93"/>
      <c r="UD37" s="94"/>
      <c r="UE37" s="94"/>
      <c r="UF37" s="95"/>
      <c r="UG37" s="94"/>
      <c r="UH37" s="91"/>
      <c r="UI37" s="91"/>
      <c r="UJ37" s="91"/>
      <c r="UK37" s="96"/>
      <c r="UL37" s="97"/>
      <c r="UM37" s="98"/>
      <c r="UO37" s="100"/>
      <c r="UT37" s="91"/>
      <c r="UY37" s="102"/>
      <c r="UZ37" s="102"/>
      <c r="VA37" s="102"/>
      <c r="VC37" s="103"/>
      <c r="VD37" s="94"/>
      <c r="VE37" s="94"/>
      <c r="VF37" s="94"/>
      <c r="VG37" s="94"/>
      <c r="VH37" s="94"/>
      <c r="VI37" s="94"/>
      <c r="VS37" s="102"/>
      <c r="VT37" s="105"/>
      <c r="VU37" s="105"/>
      <c r="VV37" s="106"/>
      <c r="VW37" s="91"/>
      <c r="VX37" s="91"/>
      <c r="VY37" s="91"/>
      <c r="VZ37" s="92"/>
      <c r="WA37" s="93"/>
      <c r="WB37" s="91"/>
      <c r="WC37" s="91"/>
      <c r="WD37" s="91"/>
      <c r="WE37" s="93"/>
      <c r="WF37" s="93"/>
      <c r="WG37" s="94"/>
      <c r="WH37" s="94"/>
      <c r="WI37" s="95"/>
      <c r="WJ37" s="94"/>
      <c r="WK37" s="91"/>
      <c r="WL37" s="91"/>
      <c r="WM37" s="91"/>
      <c r="WN37" s="96"/>
      <c r="WO37" s="97"/>
      <c r="WP37" s="98"/>
      <c r="WR37" s="100"/>
      <c r="WW37" s="91"/>
      <c r="XB37" s="102"/>
      <c r="XC37" s="102"/>
      <c r="XD37" s="102"/>
      <c r="XF37" s="103"/>
      <c r="XG37" s="94"/>
      <c r="XH37" s="94"/>
      <c r="XI37" s="94"/>
      <c r="XJ37" s="94"/>
      <c r="XK37" s="94"/>
      <c r="XL37" s="94"/>
      <c r="XV37" s="102"/>
      <c r="XW37" s="105"/>
      <c r="XX37" s="105"/>
      <c r="XY37" s="106"/>
      <c r="XZ37" s="91"/>
      <c r="YA37" s="91"/>
      <c r="YB37" s="91"/>
      <c r="YC37" s="92"/>
      <c r="YD37" s="93"/>
      <c r="YE37" s="91"/>
      <c r="YF37" s="91"/>
      <c r="YG37" s="91"/>
      <c r="YH37" s="93"/>
      <c r="YI37" s="93"/>
      <c r="YJ37" s="94"/>
      <c r="YK37" s="94"/>
      <c r="YL37" s="95"/>
      <c r="YM37" s="94"/>
      <c r="YN37" s="91"/>
      <c r="YO37" s="91"/>
      <c r="YP37" s="91"/>
      <c r="YQ37" s="96"/>
      <c r="YR37" s="97"/>
      <c r="YS37" s="98"/>
      <c r="YU37" s="100"/>
      <c r="YZ37" s="91"/>
      <c r="ZE37" s="102"/>
      <c r="ZF37" s="102"/>
      <c r="ZG37" s="102"/>
      <c r="ZI37" s="103"/>
      <c r="ZJ37" s="94"/>
      <c r="ZK37" s="94"/>
      <c r="ZL37" s="94"/>
      <c r="ZM37" s="94"/>
      <c r="ZN37" s="94"/>
      <c r="ZO37" s="94"/>
      <c r="ZY37" s="102"/>
      <c r="ZZ37" s="105"/>
      <c r="AAA37" s="105"/>
      <c r="AAB37" s="106"/>
      <c r="AAC37" s="91"/>
      <c r="AAD37" s="91"/>
      <c r="AAE37" s="91"/>
      <c r="AAF37" s="92"/>
      <c r="AAG37" s="93"/>
      <c r="AAH37" s="91"/>
      <c r="AAI37" s="91"/>
      <c r="AAJ37" s="91"/>
      <c r="AAK37" s="93"/>
      <c r="AAL37" s="93"/>
      <c r="AAM37" s="94"/>
      <c r="AAN37" s="94"/>
      <c r="AAO37" s="95"/>
      <c r="AAP37" s="94"/>
      <c r="AAQ37" s="91"/>
      <c r="AAR37" s="91"/>
      <c r="AAS37" s="91"/>
      <c r="AAT37" s="96"/>
      <c r="AAU37" s="97"/>
      <c r="AAV37" s="98"/>
      <c r="AAX37" s="100"/>
      <c r="ABC37" s="91"/>
      <c r="ABH37" s="102"/>
      <c r="ABI37" s="102"/>
      <c r="ABJ37" s="102"/>
      <c r="ABL37" s="103"/>
      <c r="ABM37" s="94"/>
      <c r="ABN37" s="94"/>
      <c r="ABO37" s="94"/>
      <c r="ABP37" s="94"/>
      <c r="ABQ37" s="94"/>
      <c r="ABR37" s="94"/>
      <c r="ACB37" s="102"/>
      <c r="ACC37" s="105"/>
      <c r="ACD37" s="105"/>
      <c r="ACE37" s="106"/>
      <c r="ACF37" s="91"/>
      <c r="ACG37" s="91"/>
      <c r="ACH37" s="91"/>
      <c r="ACI37" s="92"/>
      <c r="ACJ37" s="93"/>
      <c r="ACK37" s="91"/>
      <c r="ACL37" s="91"/>
      <c r="ACM37" s="91"/>
      <c r="ACN37" s="93"/>
      <c r="ACO37" s="93"/>
      <c r="ACP37" s="94"/>
      <c r="ACQ37" s="94"/>
      <c r="ACR37" s="95"/>
      <c r="ACS37" s="94"/>
      <c r="ACT37" s="91"/>
      <c r="ACU37" s="91"/>
      <c r="ACV37" s="91"/>
      <c r="ACW37" s="96"/>
      <c r="ACX37" s="97"/>
      <c r="ACY37" s="98"/>
      <c r="ADA37" s="100"/>
      <c r="ADF37" s="91"/>
      <c r="ADK37" s="102"/>
      <c r="ADL37" s="102"/>
      <c r="ADM37" s="102"/>
      <c r="ADO37" s="103"/>
      <c r="ADP37" s="94"/>
      <c r="ADQ37" s="94"/>
      <c r="ADR37" s="94"/>
      <c r="ADS37" s="94"/>
      <c r="ADT37" s="94"/>
      <c r="ADU37" s="94"/>
      <c r="AEE37" s="102"/>
      <c r="AEF37" s="105"/>
      <c r="AEG37" s="105"/>
      <c r="AEH37" s="106"/>
      <c r="AEI37" s="91"/>
      <c r="AEJ37" s="91"/>
      <c r="AEK37" s="91"/>
      <c r="AEL37" s="92"/>
      <c r="AEM37" s="93"/>
      <c r="AEN37" s="91"/>
      <c r="AEO37" s="91"/>
      <c r="AEP37" s="91"/>
      <c r="AEQ37" s="93"/>
      <c r="AER37" s="93"/>
      <c r="AES37" s="94"/>
      <c r="AET37" s="94"/>
      <c r="AEU37" s="95"/>
      <c r="AEV37" s="94"/>
      <c r="AEW37" s="91"/>
      <c r="AEX37" s="91"/>
      <c r="AEY37" s="91"/>
      <c r="AEZ37" s="96"/>
      <c r="AFA37" s="97"/>
      <c r="AFB37" s="98"/>
      <c r="AFD37" s="100"/>
      <c r="AFI37" s="91"/>
      <c r="AFN37" s="102"/>
      <c r="AFO37" s="102"/>
      <c r="AFP37" s="102"/>
      <c r="AFR37" s="103"/>
      <c r="AFS37" s="94"/>
      <c r="AFT37" s="94"/>
      <c r="AFU37" s="94"/>
      <c r="AFV37" s="94"/>
      <c r="AFW37" s="94"/>
      <c r="AFX37" s="94"/>
      <c r="AGH37" s="102"/>
      <c r="AGI37" s="105"/>
      <c r="AGJ37" s="105"/>
      <c r="AGK37" s="106"/>
      <c r="AGL37" s="91"/>
      <c r="AGM37" s="91"/>
      <c r="AGN37" s="91"/>
      <c r="AGO37" s="92"/>
      <c r="AGP37" s="93"/>
      <c r="AGQ37" s="91"/>
      <c r="AGR37" s="91"/>
      <c r="AGS37" s="91"/>
      <c r="AGT37" s="93"/>
      <c r="AGU37" s="93"/>
      <c r="AGV37" s="94"/>
      <c r="AGW37" s="94"/>
      <c r="AGX37" s="95"/>
      <c r="AGY37" s="94"/>
      <c r="AGZ37" s="91"/>
      <c r="AHA37" s="91"/>
      <c r="AHB37" s="91"/>
      <c r="AHC37" s="96"/>
      <c r="AHD37" s="97"/>
      <c r="AHE37" s="98"/>
      <c r="AHG37" s="100"/>
      <c r="AHL37" s="91"/>
      <c r="AHQ37" s="102"/>
      <c r="AHR37" s="102"/>
      <c r="AHS37" s="102"/>
      <c r="AHU37" s="103"/>
      <c r="AHV37" s="94"/>
      <c r="AHW37" s="94"/>
      <c r="AHX37" s="94"/>
      <c r="AHY37" s="94"/>
      <c r="AHZ37" s="94"/>
      <c r="AIA37" s="94"/>
      <c r="AIK37" s="102"/>
      <c r="AIL37" s="105"/>
      <c r="AIM37" s="105"/>
      <c r="AIN37" s="106"/>
      <c r="AIO37" s="91"/>
      <c r="AIP37" s="91"/>
      <c r="AIQ37" s="91"/>
      <c r="AIR37" s="92"/>
      <c r="AIS37" s="93"/>
      <c r="AIT37" s="91"/>
      <c r="AIU37" s="91"/>
      <c r="AIV37" s="91"/>
      <c r="AIW37" s="93"/>
      <c r="AIX37" s="93"/>
      <c r="AIY37" s="94"/>
      <c r="AIZ37" s="94"/>
      <c r="AJA37" s="95"/>
      <c r="AJB37" s="94"/>
      <c r="AJC37" s="91"/>
      <c r="AJD37" s="91"/>
      <c r="AJE37" s="91"/>
      <c r="AJF37" s="96"/>
      <c r="AJG37" s="97"/>
      <c r="AJH37" s="98"/>
      <c r="AJJ37" s="100"/>
      <c r="AJO37" s="91"/>
      <c r="AJT37" s="102"/>
      <c r="AJU37" s="102"/>
      <c r="AJV37" s="102"/>
      <c r="AJX37" s="103"/>
      <c r="AJY37" s="94"/>
      <c r="AJZ37" s="94"/>
      <c r="AKA37" s="94"/>
      <c r="AKB37" s="94"/>
      <c r="AKC37" s="94"/>
      <c r="AKD37" s="94"/>
      <c r="AMJ37" s="0"/>
    </row>
    <row r="38" s="99" customFormat="true" ht="60.15" hidden="false" customHeight="false" outlineLevel="0" collapsed="false">
      <c r="A38" s="32" t="s">
        <v>189</v>
      </c>
      <c r="B38" s="33"/>
      <c r="C38" s="34"/>
      <c r="D38" s="80"/>
      <c r="E38" s="36"/>
      <c r="F38" s="36"/>
      <c r="G38" s="36"/>
      <c r="H38" s="36"/>
      <c r="I38" s="38"/>
      <c r="J38" s="36"/>
      <c r="K38" s="36"/>
      <c r="L38" s="36"/>
      <c r="M38" s="36"/>
      <c r="N38" s="39"/>
      <c r="O38" s="39"/>
      <c r="P38" s="39"/>
      <c r="Q38" s="41"/>
      <c r="R38" s="41"/>
      <c r="S38" s="42"/>
      <c r="T38" s="54"/>
      <c r="U38" s="54"/>
      <c r="V38" s="42"/>
      <c r="W38" s="54"/>
      <c r="X38" s="54"/>
      <c r="Y38" s="49"/>
      <c r="Z38" s="36"/>
      <c r="AA38" s="41"/>
      <c r="AB38" s="74"/>
      <c r="AC38" s="84"/>
      <c r="AD38" s="81"/>
      <c r="AE38" s="77"/>
      <c r="AF38" s="82"/>
      <c r="AG38" s="81"/>
      <c r="AH38" s="77"/>
      <c r="AI38" s="86"/>
      <c r="AJ38" s="87"/>
      <c r="AK38" s="49"/>
      <c r="AL38" s="88"/>
      <c r="AM38" s="88"/>
      <c r="AN38" s="89"/>
      <c r="AO38" s="78"/>
      <c r="AP38" s="36" t="s">
        <v>190</v>
      </c>
      <c r="AQ38" s="83" t="s">
        <v>136</v>
      </c>
      <c r="AR38" s="36" t="n">
        <v>0</v>
      </c>
      <c r="AS38" s="84" t="n">
        <v>13402421.78</v>
      </c>
      <c r="AT38" s="39" t="n">
        <v>42718</v>
      </c>
      <c r="AU38" s="91"/>
      <c r="AV38" s="92"/>
      <c r="AW38" s="93"/>
      <c r="AX38" s="91"/>
      <c r="AY38" s="91"/>
      <c r="AZ38" s="91"/>
      <c r="BA38" s="93"/>
      <c r="BB38" s="93"/>
      <c r="BC38" s="94"/>
      <c r="BD38" s="94"/>
      <c r="BE38" s="95"/>
      <c r="BF38" s="94"/>
      <c r="BG38" s="91"/>
      <c r="BH38" s="91"/>
      <c r="BI38" s="91"/>
      <c r="BJ38" s="96"/>
      <c r="BK38" s="97"/>
      <c r="BL38" s="98"/>
      <c r="BN38" s="100"/>
      <c r="BS38" s="91"/>
      <c r="BX38" s="102"/>
      <c r="BY38" s="102"/>
      <c r="BZ38" s="102"/>
      <c r="CB38" s="103"/>
      <c r="CC38" s="94"/>
      <c r="CD38" s="94"/>
      <c r="CE38" s="94"/>
      <c r="CF38" s="94"/>
      <c r="CG38" s="94"/>
      <c r="CH38" s="94"/>
      <c r="CR38" s="102"/>
      <c r="CS38" s="105"/>
      <c r="CT38" s="105"/>
      <c r="CU38" s="106"/>
      <c r="CV38" s="91"/>
      <c r="CW38" s="91"/>
      <c r="CX38" s="91"/>
      <c r="CY38" s="92"/>
      <c r="CZ38" s="93"/>
      <c r="DA38" s="91"/>
      <c r="DB38" s="91"/>
      <c r="DC38" s="91"/>
      <c r="DD38" s="93"/>
      <c r="DE38" s="93"/>
      <c r="DF38" s="94"/>
      <c r="DG38" s="94"/>
      <c r="DH38" s="95"/>
      <c r="DI38" s="94"/>
      <c r="DJ38" s="91"/>
      <c r="DK38" s="91"/>
      <c r="DL38" s="91"/>
      <c r="DM38" s="96"/>
      <c r="DN38" s="97"/>
      <c r="DO38" s="98"/>
      <c r="DQ38" s="100"/>
      <c r="DV38" s="91"/>
      <c r="EA38" s="102"/>
      <c r="EB38" s="102"/>
      <c r="EC38" s="102"/>
      <c r="EE38" s="103"/>
      <c r="EF38" s="94"/>
      <c r="EG38" s="94"/>
      <c r="EH38" s="94"/>
      <c r="EI38" s="94"/>
      <c r="EJ38" s="94"/>
      <c r="EK38" s="94"/>
      <c r="EU38" s="102"/>
      <c r="EV38" s="105"/>
      <c r="EW38" s="105"/>
      <c r="EX38" s="106"/>
      <c r="EY38" s="91"/>
      <c r="EZ38" s="91"/>
      <c r="FA38" s="91"/>
      <c r="FB38" s="92"/>
      <c r="FC38" s="93"/>
      <c r="FD38" s="91"/>
      <c r="FE38" s="91"/>
      <c r="FF38" s="91"/>
      <c r="FG38" s="93"/>
      <c r="FH38" s="93"/>
      <c r="FI38" s="94"/>
      <c r="FJ38" s="94"/>
      <c r="FK38" s="95"/>
      <c r="FL38" s="94"/>
      <c r="FM38" s="91"/>
      <c r="FN38" s="91"/>
      <c r="FO38" s="91"/>
      <c r="FP38" s="96"/>
      <c r="FQ38" s="97"/>
      <c r="FR38" s="98"/>
      <c r="FT38" s="100"/>
      <c r="FY38" s="91"/>
      <c r="GD38" s="102"/>
      <c r="GE38" s="102"/>
      <c r="GF38" s="102"/>
      <c r="GH38" s="103"/>
      <c r="GI38" s="94"/>
      <c r="GJ38" s="94"/>
      <c r="GK38" s="94"/>
      <c r="GL38" s="94"/>
      <c r="GM38" s="94"/>
      <c r="GN38" s="94"/>
      <c r="GX38" s="102"/>
      <c r="GY38" s="105"/>
      <c r="GZ38" s="105"/>
      <c r="HA38" s="106"/>
      <c r="HB38" s="91"/>
      <c r="HC38" s="91"/>
      <c r="HD38" s="91"/>
      <c r="HE38" s="92"/>
      <c r="HF38" s="93"/>
      <c r="HG38" s="91"/>
      <c r="HH38" s="91"/>
      <c r="HI38" s="91"/>
      <c r="HJ38" s="93"/>
      <c r="HK38" s="93"/>
      <c r="HL38" s="94"/>
      <c r="HM38" s="94"/>
      <c r="HN38" s="95"/>
      <c r="HO38" s="94"/>
      <c r="HP38" s="91"/>
      <c r="HQ38" s="91"/>
      <c r="HR38" s="91"/>
      <c r="HS38" s="96"/>
      <c r="HT38" s="97"/>
      <c r="HU38" s="98"/>
      <c r="HW38" s="100"/>
      <c r="IB38" s="91"/>
      <c r="IG38" s="102"/>
      <c r="IH38" s="102"/>
      <c r="II38" s="102"/>
      <c r="IK38" s="103"/>
      <c r="IL38" s="94"/>
      <c r="IM38" s="94"/>
      <c r="IN38" s="94"/>
      <c r="IO38" s="94"/>
      <c r="IP38" s="94"/>
      <c r="IQ38" s="94"/>
      <c r="JA38" s="102"/>
      <c r="JB38" s="105"/>
      <c r="JC38" s="105"/>
      <c r="JD38" s="106"/>
      <c r="JE38" s="91"/>
      <c r="JF38" s="91"/>
      <c r="JG38" s="91"/>
      <c r="JH38" s="92"/>
      <c r="JI38" s="93"/>
      <c r="JJ38" s="91"/>
      <c r="JK38" s="91"/>
      <c r="JL38" s="91"/>
      <c r="JM38" s="93"/>
      <c r="JN38" s="93"/>
      <c r="JO38" s="94"/>
      <c r="JP38" s="94"/>
      <c r="JQ38" s="95"/>
      <c r="JR38" s="94"/>
      <c r="JS38" s="91"/>
      <c r="JT38" s="91"/>
      <c r="JU38" s="91"/>
      <c r="JV38" s="96"/>
      <c r="JW38" s="97"/>
      <c r="JX38" s="98"/>
      <c r="JZ38" s="100"/>
      <c r="KE38" s="91"/>
      <c r="KJ38" s="102"/>
      <c r="KK38" s="102"/>
      <c r="KL38" s="102"/>
      <c r="KN38" s="103"/>
      <c r="KO38" s="94"/>
      <c r="KP38" s="94"/>
      <c r="KQ38" s="94"/>
      <c r="KR38" s="94"/>
      <c r="KS38" s="94"/>
      <c r="KT38" s="94"/>
      <c r="LD38" s="102"/>
      <c r="LE38" s="105"/>
      <c r="LF38" s="105"/>
      <c r="LG38" s="106"/>
      <c r="LH38" s="91"/>
      <c r="LI38" s="91"/>
      <c r="LJ38" s="91"/>
      <c r="LK38" s="92"/>
      <c r="LL38" s="93"/>
      <c r="LM38" s="91"/>
      <c r="LN38" s="91"/>
      <c r="LO38" s="91"/>
      <c r="LP38" s="93"/>
      <c r="LQ38" s="93"/>
      <c r="LR38" s="94"/>
      <c r="LS38" s="94"/>
      <c r="LT38" s="95"/>
      <c r="LU38" s="94"/>
      <c r="LV38" s="91"/>
      <c r="LW38" s="91"/>
      <c r="LX38" s="91"/>
      <c r="LY38" s="96"/>
      <c r="LZ38" s="97"/>
      <c r="MA38" s="98"/>
      <c r="MC38" s="100"/>
      <c r="MH38" s="91"/>
      <c r="MM38" s="102"/>
      <c r="MN38" s="102"/>
      <c r="MO38" s="102"/>
      <c r="MQ38" s="103"/>
      <c r="MR38" s="94"/>
      <c r="MS38" s="94"/>
      <c r="MT38" s="94"/>
      <c r="MU38" s="94"/>
      <c r="MV38" s="94"/>
      <c r="MW38" s="94"/>
      <c r="NG38" s="102"/>
      <c r="NH38" s="105"/>
      <c r="NI38" s="105"/>
      <c r="NJ38" s="106"/>
      <c r="NK38" s="91"/>
      <c r="NL38" s="91"/>
      <c r="NM38" s="91"/>
      <c r="NN38" s="92"/>
      <c r="NO38" s="93"/>
      <c r="NP38" s="91"/>
      <c r="NQ38" s="91"/>
      <c r="NR38" s="91"/>
      <c r="NS38" s="93"/>
      <c r="NT38" s="93"/>
      <c r="NU38" s="94"/>
      <c r="NV38" s="94"/>
      <c r="NW38" s="95"/>
      <c r="NX38" s="94"/>
      <c r="NY38" s="91"/>
      <c r="NZ38" s="91"/>
      <c r="OA38" s="91"/>
      <c r="OB38" s="96"/>
      <c r="OC38" s="97"/>
      <c r="OD38" s="98"/>
      <c r="OF38" s="100"/>
      <c r="OK38" s="91"/>
      <c r="OP38" s="102"/>
      <c r="OQ38" s="102"/>
      <c r="OR38" s="102"/>
      <c r="OT38" s="103"/>
      <c r="OU38" s="94"/>
      <c r="OV38" s="94"/>
      <c r="OW38" s="94"/>
      <c r="OX38" s="94"/>
      <c r="OY38" s="94"/>
      <c r="OZ38" s="94"/>
      <c r="PJ38" s="102"/>
      <c r="PK38" s="105"/>
      <c r="PL38" s="105"/>
      <c r="PM38" s="106"/>
      <c r="PN38" s="91"/>
      <c r="PO38" s="91"/>
      <c r="PP38" s="91"/>
      <c r="PQ38" s="92"/>
      <c r="PR38" s="93"/>
      <c r="PS38" s="91"/>
      <c r="PT38" s="91"/>
      <c r="PU38" s="91"/>
      <c r="PV38" s="93"/>
      <c r="PW38" s="93"/>
      <c r="PX38" s="94"/>
      <c r="PY38" s="94"/>
      <c r="PZ38" s="95"/>
      <c r="QA38" s="94"/>
      <c r="QB38" s="91"/>
      <c r="QC38" s="91"/>
      <c r="QD38" s="91"/>
      <c r="QE38" s="96"/>
      <c r="QF38" s="97"/>
      <c r="QG38" s="98"/>
      <c r="QI38" s="100"/>
      <c r="QN38" s="91"/>
      <c r="QS38" s="102"/>
      <c r="QT38" s="102"/>
      <c r="QU38" s="102"/>
      <c r="QW38" s="103"/>
      <c r="QX38" s="94"/>
      <c r="QY38" s="94"/>
      <c r="QZ38" s="94"/>
      <c r="RA38" s="94"/>
      <c r="RB38" s="94"/>
      <c r="RC38" s="94"/>
      <c r="RM38" s="102"/>
      <c r="RN38" s="105"/>
      <c r="RO38" s="105"/>
      <c r="RP38" s="106"/>
      <c r="RQ38" s="91"/>
      <c r="RR38" s="91"/>
      <c r="RS38" s="91"/>
      <c r="RT38" s="92"/>
      <c r="RU38" s="93"/>
      <c r="RV38" s="91"/>
      <c r="RW38" s="91"/>
      <c r="RX38" s="91"/>
      <c r="RY38" s="93"/>
      <c r="RZ38" s="93"/>
      <c r="SA38" s="94"/>
      <c r="SB38" s="94"/>
      <c r="SC38" s="95"/>
      <c r="SD38" s="94"/>
      <c r="SE38" s="91"/>
      <c r="SF38" s="91"/>
      <c r="SG38" s="91"/>
      <c r="SH38" s="96"/>
      <c r="SI38" s="97"/>
      <c r="SJ38" s="98"/>
      <c r="SL38" s="100"/>
      <c r="SQ38" s="91"/>
      <c r="SV38" s="102"/>
      <c r="SW38" s="102"/>
      <c r="SX38" s="102"/>
      <c r="SZ38" s="103"/>
      <c r="TA38" s="94"/>
      <c r="TB38" s="94"/>
      <c r="TC38" s="94"/>
      <c r="TD38" s="94"/>
      <c r="TE38" s="94"/>
      <c r="TF38" s="94"/>
      <c r="TP38" s="102"/>
      <c r="TQ38" s="105"/>
      <c r="TR38" s="105"/>
      <c r="TS38" s="106"/>
      <c r="TT38" s="91"/>
      <c r="TU38" s="91"/>
      <c r="TV38" s="91"/>
      <c r="TW38" s="92"/>
      <c r="TX38" s="93"/>
      <c r="TY38" s="91"/>
      <c r="TZ38" s="91"/>
      <c r="UA38" s="91"/>
      <c r="UB38" s="93"/>
      <c r="UC38" s="93"/>
      <c r="UD38" s="94"/>
      <c r="UE38" s="94"/>
      <c r="UF38" s="95"/>
      <c r="UG38" s="94"/>
      <c r="UH38" s="91"/>
      <c r="UI38" s="91"/>
      <c r="UJ38" s="91"/>
      <c r="UK38" s="96"/>
      <c r="UL38" s="97"/>
      <c r="UM38" s="98"/>
      <c r="UO38" s="100"/>
      <c r="UT38" s="91"/>
      <c r="UY38" s="102"/>
      <c r="UZ38" s="102"/>
      <c r="VA38" s="102"/>
      <c r="VC38" s="103"/>
      <c r="VD38" s="94"/>
      <c r="VE38" s="94"/>
      <c r="VF38" s="94"/>
      <c r="VG38" s="94"/>
      <c r="VH38" s="94"/>
      <c r="VI38" s="94"/>
      <c r="VS38" s="102"/>
      <c r="VT38" s="105"/>
      <c r="VU38" s="105"/>
      <c r="VV38" s="106"/>
      <c r="VW38" s="91"/>
      <c r="VX38" s="91"/>
      <c r="VY38" s="91"/>
      <c r="VZ38" s="92"/>
      <c r="WA38" s="93"/>
      <c r="WB38" s="91"/>
      <c r="WC38" s="91"/>
      <c r="WD38" s="91"/>
      <c r="WE38" s="93"/>
      <c r="WF38" s="93"/>
      <c r="WG38" s="94"/>
      <c r="WH38" s="94"/>
      <c r="WI38" s="95"/>
      <c r="WJ38" s="94"/>
      <c r="WK38" s="91"/>
      <c r="WL38" s="91"/>
      <c r="WM38" s="91"/>
      <c r="WN38" s="96"/>
      <c r="WO38" s="97"/>
      <c r="WP38" s="98"/>
      <c r="WR38" s="100"/>
      <c r="WW38" s="91"/>
      <c r="XB38" s="102"/>
      <c r="XC38" s="102"/>
      <c r="XD38" s="102"/>
      <c r="XF38" s="103"/>
      <c r="XG38" s="94"/>
      <c r="XH38" s="94"/>
      <c r="XI38" s="94"/>
      <c r="XJ38" s="94"/>
      <c r="XK38" s="94"/>
      <c r="XL38" s="94"/>
      <c r="XV38" s="102"/>
      <c r="XW38" s="105"/>
      <c r="XX38" s="105"/>
      <c r="XY38" s="106"/>
      <c r="XZ38" s="91"/>
      <c r="YA38" s="91"/>
      <c r="YB38" s="91"/>
      <c r="YC38" s="92"/>
      <c r="YD38" s="93"/>
      <c r="YE38" s="91"/>
      <c r="YF38" s="91"/>
      <c r="YG38" s="91"/>
      <c r="YH38" s="93"/>
      <c r="YI38" s="93"/>
      <c r="YJ38" s="94"/>
      <c r="YK38" s="94"/>
      <c r="YL38" s="95"/>
      <c r="YM38" s="94"/>
      <c r="YN38" s="91"/>
      <c r="YO38" s="91"/>
      <c r="YP38" s="91"/>
      <c r="YQ38" s="96"/>
      <c r="YR38" s="97"/>
      <c r="YS38" s="98"/>
      <c r="YU38" s="100"/>
      <c r="YZ38" s="91"/>
      <c r="ZE38" s="102"/>
      <c r="ZF38" s="102"/>
      <c r="ZG38" s="102"/>
      <c r="ZI38" s="103"/>
      <c r="ZJ38" s="94"/>
      <c r="ZK38" s="94"/>
      <c r="ZL38" s="94"/>
      <c r="ZM38" s="94"/>
      <c r="ZN38" s="94"/>
      <c r="ZO38" s="94"/>
      <c r="ZY38" s="102"/>
      <c r="ZZ38" s="105"/>
      <c r="AAA38" s="105"/>
      <c r="AAB38" s="106"/>
      <c r="AAC38" s="91"/>
      <c r="AAD38" s="91"/>
      <c r="AAE38" s="91"/>
      <c r="AAF38" s="92"/>
      <c r="AAG38" s="93"/>
      <c r="AAH38" s="91"/>
      <c r="AAI38" s="91"/>
      <c r="AAJ38" s="91"/>
      <c r="AAK38" s="93"/>
      <c r="AAL38" s="93"/>
      <c r="AAM38" s="94"/>
      <c r="AAN38" s="94"/>
      <c r="AAO38" s="95"/>
      <c r="AAP38" s="94"/>
      <c r="AAQ38" s="91"/>
      <c r="AAR38" s="91"/>
      <c r="AAS38" s="91"/>
      <c r="AAT38" s="96"/>
      <c r="AAU38" s="97"/>
      <c r="AAV38" s="98"/>
      <c r="AAX38" s="100"/>
      <c r="ABC38" s="91"/>
      <c r="ABH38" s="102"/>
      <c r="ABI38" s="102"/>
      <c r="ABJ38" s="102"/>
      <c r="ABL38" s="103"/>
      <c r="ABM38" s="94"/>
      <c r="ABN38" s="94"/>
      <c r="ABO38" s="94"/>
      <c r="ABP38" s="94"/>
      <c r="ABQ38" s="94"/>
      <c r="ABR38" s="94"/>
      <c r="ACB38" s="102"/>
      <c r="ACC38" s="105"/>
      <c r="ACD38" s="105"/>
      <c r="ACE38" s="106"/>
      <c r="ACF38" s="91"/>
      <c r="ACG38" s="91"/>
      <c r="ACH38" s="91"/>
      <c r="ACI38" s="92"/>
      <c r="ACJ38" s="93"/>
      <c r="ACK38" s="91"/>
      <c r="ACL38" s="91"/>
      <c r="ACM38" s="91"/>
      <c r="ACN38" s="93"/>
      <c r="ACO38" s="93"/>
      <c r="ACP38" s="94"/>
      <c r="ACQ38" s="94"/>
      <c r="ACR38" s="95"/>
      <c r="ACS38" s="94"/>
      <c r="ACT38" s="91"/>
      <c r="ACU38" s="91"/>
      <c r="ACV38" s="91"/>
      <c r="ACW38" s="96"/>
      <c r="ACX38" s="97"/>
      <c r="ACY38" s="98"/>
      <c r="ADA38" s="100"/>
      <c r="ADF38" s="91"/>
      <c r="ADK38" s="102"/>
      <c r="ADL38" s="102"/>
      <c r="ADM38" s="102"/>
      <c r="ADO38" s="103"/>
      <c r="ADP38" s="94"/>
      <c r="ADQ38" s="94"/>
      <c r="ADR38" s="94"/>
      <c r="ADS38" s="94"/>
      <c r="ADT38" s="94"/>
      <c r="ADU38" s="94"/>
      <c r="AEE38" s="102"/>
      <c r="AEF38" s="105"/>
      <c r="AEG38" s="105"/>
      <c r="AEH38" s="106"/>
      <c r="AEI38" s="91"/>
      <c r="AEJ38" s="91"/>
      <c r="AEK38" s="91"/>
      <c r="AEL38" s="92"/>
      <c r="AEM38" s="93"/>
      <c r="AEN38" s="91"/>
      <c r="AEO38" s="91"/>
      <c r="AEP38" s="91"/>
      <c r="AEQ38" s="93"/>
      <c r="AER38" s="93"/>
      <c r="AES38" s="94"/>
      <c r="AET38" s="94"/>
      <c r="AEU38" s="95"/>
      <c r="AEV38" s="94"/>
      <c r="AEW38" s="91"/>
      <c r="AEX38" s="91"/>
      <c r="AEY38" s="91"/>
      <c r="AEZ38" s="96"/>
      <c r="AFA38" s="97"/>
      <c r="AFB38" s="98"/>
      <c r="AFD38" s="100"/>
      <c r="AFI38" s="91"/>
      <c r="AFN38" s="102"/>
      <c r="AFO38" s="102"/>
      <c r="AFP38" s="102"/>
      <c r="AFR38" s="103"/>
      <c r="AFS38" s="94"/>
      <c r="AFT38" s="94"/>
      <c r="AFU38" s="94"/>
      <c r="AFV38" s="94"/>
      <c r="AFW38" s="94"/>
      <c r="AFX38" s="94"/>
      <c r="AGH38" s="102"/>
      <c r="AGI38" s="105"/>
      <c r="AGJ38" s="105"/>
      <c r="AGK38" s="106"/>
      <c r="AGL38" s="91"/>
      <c r="AGM38" s="91"/>
      <c r="AGN38" s="91"/>
      <c r="AGO38" s="92"/>
      <c r="AGP38" s="93"/>
      <c r="AGQ38" s="91"/>
      <c r="AGR38" s="91"/>
      <c r="AGS38" s="91"/>
      <c r="AGT38" s="93"/>
      <c r="AGU38" s="93"/>
      <c r="AGV38" s="94"/>
      <c r="AGW38" s="94"/>
      <c r="AGX38" s="95"/>
      <c r="AGY38" s="94"/>
      <c r="AGZ38" s="91"/>
      <c r="AHA38" s="91"/>
      <c r="AHB38" s="91"/>
      <c r="AHC38" s="96"/>
      <c r="AHD38" s="97"/>
      <c r="AHE38" s="98"/>
      <c r="AHG38" s="100"/>
      <c r="AHL38" s="91"/>
      <c r="AHQ38" s="102"/>
      <c r="AHR38" s="102"/>
      <c r="AHS38" s="102"/>
      <c r="AHU38" s="103"/>
      <c r="AHV38" s="94"/>
      <c r="AHW38" s="94"/>
      <c r="AHX38" s="94"/>
      <c r="AHY38" s="94"/>
      <c r="AHZ38" s="94"/>
      <c r="AIA38" s="94"/>
      <c r="AIK38" s="102"/>
      <c r="AIL38" s="105"/>
      <c r="AIM38" s="105"/>
      <c r="AIN38" s="106"/>
      <c r="AIO38" s="91"/>
      <c r="AIP38" s="91"/>
      <c r="AIQ38" s="91"/>
      <c r="AIR38" s="92"/>
      <c r="AIS38" s="93"/>
      <c r="AIT38" s="91"/>
      <c r="AIU38" s="91"/>
      <c r="AIV38" s="91"/>
      <c r="AIW38" s="93"/>
      <c r="AIX38" s="93"/>
      <c r="AIY38" s="94"/>
      <c r="AIZ38" s="94"/>
      <c r="AJA38" s="95"/>
      <c r="AJB38" s="94"/>
      <c r="AJC38" s="91"/>
      <c r="AJD38" s="91"/>
      <c r="AJE38" s="91"/>
      <c r="AJF38" s="96"/>
      <c r="AJG38" s="97"/>
      <c r="AJH38" s="98"/>
      <c r="AJJ38" s="100"/>
      <c r="AJO38" s="91"/>
      <c r="AJT38" s="102"/>
      <c r="AJU38" s="102"/>
      <c r="AJV38" s="102"/>
      <c r="AJX38" s="103"/>
      <c r="AJY38" s="94"/>
      <c r="AJZ38" s="94"/>
      <c r="AKA38" s="94"/>
      <c r="AKB38" s="94"/>
      <c r="AKC38" s="94"/>
      <c r="AKD38" s="94"/>
      <c r="AMJ38" s="0"/>
    </row>
    <row r="39" s="99" customFormat="true" ht="76.7" hidden="false" customHeight="false" outlineLevel="0" collapsed="false">
      <c r="A39" s="32" t="s">
        <v>156</v>
      </c>
      <c r="B39" s="33" t="n">
        <v>2014140423305</v>
      </c>
      <c r="C39" s="34"/>
      <c r="D39" s="80"/>
      <c r="E39" s="36"/>
      <c r="F39" s="36"/>
      <c r="G39" s="36"/>
      <c r="H39" s="36"/>
      <c r="I39" s="38"/>
      <c r="J39" s="36"/>
      <c r="K39" s="36"/>
      <c r="L39" s="36"/>
      <c r="M39" s="36"/>
      <c r="N39" s="39"/>
      <c r="O39" s="39"/>
      <c r="P39" s="39"/>
      <c r="Q39" s="41"/>
      <c r="R39" s="41"/>
      <c r="S39" s="42"/>
      <c r="T39" s="54"/>
      <c r="U39" s="54"/>
      <c r="V39" s="42"/>
      <c r="W39" s="54"/>
      <c r="X39" s="54"/>
      <c r="Y39" s="49"/>
      <c r="Z39" s="36"/>
      <c r="AA39" s="41"/>
      <c r="AB39" s="74"/>
      <c r="AC39" s="84"/>
      <c r="AD39" s="81"/>
      <c r="AE39" s="77"/>
      <c r="AF39" s="82"/>
      <c r="AG39" s="81"/>
      <c r="AH39" s="77"/>
      <c r="AI39" s="86"/>
      <c r="AJ39" s="87"/>
      <c r="AK39" s="49"/>
      <c r="AL39" s="88"/>
      <c r="AM39" s="88"/>
      <c r="AN39" s="89"/>
      <c r="AO39" s="78"/>
      <c r="AP39" s="36" t="s">
        <v>191</v>
      </c>
      <c r="AQ39" s="83" t="s">
        <v>136</v>
      </c>
      <c r="AR39" s="36" t="n">
        <v>0</v>
      </c>
      <c r="AS39" s="36" t="s">
        <v>88</v>
      </c>
      <c r="AT39" s="39" t="n">
        <v>42921</v>
      </c>
      <c r="AU39" s="91"/>
      <c r="AV39" s="92"/>
      <c r="AW39" s="93"/>
      <c r="AX39" s="91"/>
      <c r="AY39" s="91"/>
      <c r="AZ39" s="91"/>
      <c r="BA39" s="93"/>
      <c r="BB39" s="93"/>
      <c r="BC39" s="94"/>
      <c r="BD39" s="94"/>
      <c r="BE39" s="95"/>
      <c r="BF39" s="94"/>
      <c r="BG39" s="91"/>
      <c r="BH39" s="91"/>
      <c r="BI39" s="91"/>
      <c r="BJ39" s="96"/>
      <c r="BK39" s="97"/>
      <c r="BL39" s="98"/>
      <c r="BN39" s="100"/>
      <c r="BS39" s="91"/>
      <c r="BX39" s="102"/>
      <c r="BY39" s="102"/>
      <c r="BZ39" s="102"/>
      <c r="CB39" s="103"/>
      <c r="CC39" s="94"/>
      <c r="CD39" s="94"/>
      <c r="CE39" s="94"/>
      <c r="CF39" s="94"/>
      <c r="CG39" s="94"/>
      <c r="CH39" s="94"/>
      <c r="CR39" s="102"/>
      <c r="CS39" s="105"/>
      <c r="CT39" s="105"/>
      <c r="CU39" s="106"/>
      <c r="CV39" s="91"/>
      <c r="CW39" s="91"/>
      <c r="CX39" s="91"/>
      <c r="CY39" s="92"/>
      <c r="CZ39" s="93"/>
      <c r="DA39" s="91"/>
      <c r="DB39" s="91"/>
      <c r="DC39" s="91"/>
      <c r="DD39" s="93"/>
      <c r="DE39" s="93"/>
      <c r="DF39" s="94"/>
      <c r="DG39" s="94"/>
      <c r="DH39" s="95"/>
      <c r="DI39" s="94"/>
      <c r="DJ39" s="91"/>
      <c r="DK39" s="91"/>
      <c r="DL39" s="91"/>
      <c r="DM39" s="96"/>
      <c r="DN39" s="97"/>
      <c r="DO39" s="98"/>
      <c r="DQ39" s="100"/>
      <c r="DV39" s="91"/>
      <c r="EA39" s="102"/>
      <c r="EB39" s="102"/>
      <c r="EC39" s="102"/>
      <c r="EE39" s="103"/>
      <c r="EF39" s="94"/>
      <c r="EG39" s="94"/>
      <c r="EH39" s="94"/>
      <c r="EI39" s="94"/>
      <c r="EJ39" s="94"/>
      <c r="EK39" s="94"/>
      <c r="EU39" s="102"/>
      <c r="EV39" s="105"/>
      <c r="EW39" s="105"/>
      <c r="EX39" s="106"/>
      <c r="EY39" s="91"/>
      <c r="EZ39" s="91"/>
      <c r="FA39" s="91"/>
      <c r="FB39" s="92"/>
      <c r="FC39" s="93"/>
      <c r="FD39" s="91"/>
      <c r="FE39" s="91"/>
      <c r="FF39" s="91"/>
      <c r="FG39" s="93"/>
      <c r="FH39" s="93"/>
      <c r="FI39" s="94"/>
      <c r="FJ39" s="94"/>
      <c r="FK39" s="95"/>
      <c r="FL39" s="94"/>
      <c r="FM39" s="91"/>
      <c r="FN39" s="91"/>
      <c r="FO39" s="91"/>
      <c r="FP39" s="96"/>
      <c r="FQ39" s="97"/>
      <c r="FR39" s="98"/>
      <c r="FT39" s="100"/>
      <c r="FY39" s="91"/>
      <c r="GD39" s="102"/>
      <c r="GE39" s="102"/>
      <c r="GF39" s="102"/>
      <c r="GH39" s="103"/>
      <c r="GI39" s="94"/>
      <c r="GJ39" s="94"/>
      <c r="GK39" s="94"/>
      <c r="GL39" s="94"/>
      <c r="GM39" s="94"/>
      <c r="GN39" s="94"/>
      <c r="GX39" s="102"/>
      <c r="GY39" s="105"/>
      <c r="GZ39" s="105"/>
      <c r="HA39" s="106"/>
      <c r="HB39" s="91"/>
      <c r="HC39" s="91"/>
      <c r="HD39" s="91"/>
      <c r="HE39" s="92"/>
      <c r="HF39" s="93"/>
      <c r="HG39" s="91"/>
      <c r="HH39" s="91"/>
      <c r="HI39" s="91"/>
      <c r="HJ39" s="93"/>
      <c r="HK39" s="93"/>
      <c r="HL39" s="94"/>
      <c r="HM39" s="94"/>
      <c r="HN39" s="95"/>
      <c r="HO39" s="94"/>
      <c r="HP39" s="91"/>
      <c r="HQ39" s="91"/>
      <c r="HR39" s="91"/>
      <c r="HS39" s="96"/>
      <c r="HT39" s="97"/>
      <c r="HU39" s="98"/>
      <c r="HW39" s="100"/>
      <c r="IB39" s="91"/>
      <c r="IG39" s="102"/>
      <c r="IH39" s="102"/>
      <c r="II39" s="102"/>
      <c r="IK39" s="103"/>
      <c r="IL39" s="94"/>
      <c r="IM39" s="94"/>
      <c r="IN39" s="94"/>
      <c r="IO39" s="94"/>
      <c r="IP39" s="94"/>
      <c r="IQ39" s="94"/>
      <c r="JA39" s="102"/>
      <c r="JB39" s="105"/>
      <c r="JC39" s="105"/>
      <c r="JD39" s="106"/>
      <c r="JE39" s="91"/>
      <c r="JF39" s="91"/>
      <c r="JG39" s="91"/>
      <c r="JH39" s="92"/>
      <c r="JI39" s="93"/>
      <c r="JJ39" s="91"/>
      <c r="JK39" s="91"/>
      <c r="JL39" s="91"/>
      <c r="JM39" s="93"/>
      <c r="JN39" s="93"/>
      <c r="JO39" s="94"/>
      <c r="JP39" s="94"/>
      <c r="JQ39" s="95"/>
      <c r="JR39" s="94"/>
      <c r="JS39" s="91"/>
      <c r="JT39" s="91"/>
      <c r="JU39" s="91"/>
      <c r="JV39" s="96"/>
      <c r="JW39" s="97"/>
      <c r="JX39" s="98"/>
      <c r="JZ39" s="100"/>
      <c r="KE39" s="91"/>
      <c r="KJ39" s="102"/>
      <c r="KK39" s="102"/>
      <c r="KL39" s="102"/>
      <c r="KN39" s="103"/>
      <c r="KO39" s="94"/>
      <c r="KP39" s="94"/>
      <c r="KQ39" s="94"/>
      <c r="KR39" s="94"/>
      <c r="KS39" s="94"/>
      <c r="KT39" s="94"/>
      <c r="LD39" s="102"/>
      <c r="LE39" s="105"/>
      <c r="LF39" s="105"/>
      <c r="LG39" s="106"/>
      <c r="LH39" s="91"/>
      <c r="LI39" s="91"/>
      <c r="LJ39" s="91"/>
      <c r="LK39" s="92"/>
      <c r="LL39" s="93"/>
      <c r="LM39" s="91"/>
      <c r="LN39" s="91"/>
      <c r="LO39" s="91"/>
      <c r="LP39" s="93"/>
      <c r="LQ39" s="93"/>
      <c r="LR39" s="94"/>
      <c r="LS39" s="94"/>
      <c r="LT39" s="95"/>
      <c r="LU39" s="94"/>
      <c r="LV39" s="91"/>
      <c r="LW39" s="91"/>
      <c r="LX39" s="91"/>
      <c r="LY39" s="96"/>
      <c r="LZ39" s="97"/>
      <c r="MA39" s="98"/>
      <c r="MC39" s="100"/>
      <c r="MH39" s="91"/>
      <c r="MM39" s="102"/>
      <c r="MN39" s="102"/>
      <c r="MO39" s="102"/>
      <c r="MQ39" s="103"/>
      <c r="MR39" s="94"/>
      <c r="MS39" s="94"/>
      <c r="MT39" s="94"/>
      <c r="MU39" s="94"/>
      <c r="MV39" s="94"/>
      <c r="MW39" s="94"/>
      <c r="NG39" s="102"/>
      <c r="NH39" s="105"/>
      <c r="NI39" s="105"/>
      <c r="NJ39" s="106"/>
      <c r="NK39" s="91"/>
      <c r="NL39" s="91"/>
      <c r="NM39" s="91"/>
      <c r="NN39" s="92"/>
      <c r="NO39" s="93"/>
      <c r="NP39" s="91"/>
      <c r="NQ39" s="91"/>
      <c r="NR39" s="91"/>
      <c r="NS39" s="93"/>
      <c r="NT39" s="93"/>
      <c r="NU39" s="94"/>
      <c r="NV39" s="94"/>
      <c r="NW39" s="95"/>
      <c r="NX39" s="94"/>
      <c r="NY39" s="91"/>
      <c r="NZ39" s="91"/>
      <c r="OA39" s="91"/>
      <c r="OB39" s="96"/>
      <c r="OC39" s="97"/>
      <c r="OD39" s="98"/>
      <c r="OF39" s="100"/>
      <c r="OK39" s="91"/>
      <c r="OP39" s="102"/>
      <c r="OQ39" s="102"/>
      <c r="OR39" s="102"/>
      <c r="OT39" s="103"/>
      <c r="OU39" s="94"/>
      <c r="OV39" s="94"/>
      <c r="OW39" s="94"/>
      <c r="OX39" s="94"/>
      <c r="OY39" s="94"/>
      <c r="OZ39" s="94"/>
      <c r="PJ39" s="102"/>
      <c r="PK39" s="105"/>
      <c r="PL39" s="105"/>
      <c r="PM39" s="106"/>
      <c r="PN39" s="91"/>
      <c r="PO39" s="91"/>
      <c r="PP39" s="91"/>
      <c r="PQ39" s="92"/>
      <c r="PR39" s="93"/>
      <c r="PS39" s="91"/>
      <c r="PT39" s="91"/>
      <c r="PU39" s="91"/>
      <c r="PV39" s="93"/>
      <c r="PW39" s="93"/>
      <c r="PX39" s="94"/>
      <c r="PY39" s="94"/>
      <c r="PZ39" s="95"/>
      <c r="QA39" s="94"/>
      <c r="QB39" s="91"/>
      <c r="QC39" s="91"/>
      <c r="QD39" s="91"/>
      <c r="QE39" s="96"/>
      <c r="QF39" s="97"/>
      <c r="QG39" s="98"/>
      <c r="QI39" s="100"/>
      <c r="QN39" s="91"/>
      <c r="QS39" s="102"/>
      <c r="QT39" s="102"/>
      <c r="QU39" s="102"/>
      <c r="QW39" s="103"/>
      <c r="QX39" s="94"/>
      <c r="QY39" s="94"/>
      <c r="QZ39" s="94"/>
      <c r="RA39" s="94"/>
      <c r="RB39" s="94"/>
      <c r="RC39" s="94"/>
      <c r="RM39" s="102"/>
      <c r="RN39" s="105"/>
      <c r="RO39" s="105"/>
      <c r="RP39" s="106"/>
      <c r="RQ39" s="91"/>
      <c r="RR39" s="91"/>
      <c r="RS39" s="91"/>
      <c r="RT39" s="92"/>
      <c r="RU39" s="93"/>
      <c r="RV39" s="91"/>
      <c r="RW39" s="91"/>
      <c r="RX39" s="91"/>
      <c r="RY39" s="93"/>
      <c r="RZ39" s="93"/>
      <c r="SA39" s="94"/>
      <c r="SB39" s="94"/>
      <c r="SC39" s="95"/>
      <c r="SD39" s="94"/>
      <c r="SE39" s="91"/>
      <c r="SF39" s="91"/>
      <c r="SG39" s="91"/>
      <c r="SH39" s="96"/>
      <c r="SI39" s="97"/>
      <c r="SJ39" s="98"/>
      <c r="SL39" s="100"/>
      <c r="SQ39" s="91"/>
      <c r="SV39" s="102"/>
      <c r="SW39" s="102"/>
      <c r="SX39" s="102"/>
      <c r="SZ39" s="103"/>
      <c r="TA39" s="94"/>
      <c r="TB39" s="94"/>
      <c r="TC39" s="94"/>
      <c r="TD39" s="94"/>
      <c r="TE39" s="94"/>
      <c r="TF39" s="94"/>
      <c r="TP39" s="102"/>
      <c r="TQ39" s="105"/>
      <c r="TR39" s="105"/>
      <c r="TS39" s="106"/>
      <c r="TT39" s="91"/>
      <c r="TU39" s="91"/>
      <c r="TV39" s="91"/>
      <c r="TW39" s="92"/>
      <c r="TX39" s="93"/>
      <c r="TY39" s="91"/>
      <c r="TZ39" s="91"/>
      <c r="UA39" s="91"/>
      <c r="UB39" s="93"/>
      <c r="UC39" s="93"/>
      <c r="UD39" s="94"/>
      <c r="UE39" s="94"/>
      <c r="UF39" s="95"/>
      <c r="UG39" s="94"/>
      <c r="UH39" s="91"/>
      <c r="UI39" s="91"/>
      <c r="UJ39" s="91"/>
      <c r="UK39" s="96"/>
      <c r="UL39" s="97"/>
      <c r="UM39" s="98"/>
      <c r="UO39" s="100"/>
      <c r="UT39" s="91"/>
      <c r="UY39" s="102"/>
      <c r="UZ39" s="102"/>
      <c r="VA39" s="102"/>
      <c r="VC39" s="103"/>
      <c r="VD39" s="94"/>
      <c r="VE39" s="94"/>
      <c r="VF39" s="94"/>
      <c r="VG39" s="94"/>
      <c r="VH39" s="94"/>
      <c r="VI39" s="94"/>
      <c r="VS39" s="102"/>
      <c r="VT39" s="105"/>
      <c r="VU39" s="105"/>
      <c r="VV39" s="106"/>
      <c r="VW39" s="91"/>
      <c r="VX39" s="91"/>
      <c r="VY39" s="91"/>
      <c r="VZ39" s="92"/>
      <c r="WA39" s="93"/>
      <c r="WB39" s="91"/>
      <c r="WC39" s="91"/>
      <c r="WD39" s="91"/>
      <c r="WE39" s="93"/>
      <c r="WF39" s="93"/>
      <c r="WG39" s="94"/>
      <c r="WH39" s="94"/>
      <c r="WI39" s="95"/>
      <c r="WJ39" s="94"/>
      <c r="WK39" s="91"/>
      <c r="WL39" s="91"/>
      <c r="WM39" s="91"/>
      <c r="WN39" s="96"/>
      <c r="WO39" s="97"/>
      <c r="WP39" s="98"/>
      <c r="WR39" s="100"/>
      <c r="WW39" s="91"/>
      <c r="XB39" s="102"/>
      <c r="XC39" s="102"/>
      <c r="XD39" s="102"/>
      <c r="XF39" s="103"/>
      <c r="XG39" s="94"/>
      <c r="XH39" s="94"/>
      <c r="XI39" s="94"/>
      <c r="XJ39" s="94"/>
      <c r="XK39" s="94"/>
      <c r="XL39" s="94"/>
      <c r="XV39" s="102"/>
      <c r="XW39" s="105"/>
      <c r="XX39" s="105"/>
      <c r="XY39" s="106"/>
      <c r="XZ39" s="91"/>
      <c r="YA39" s="91"/>
      <c r="YB39" s="91"/>
      <c r="YC39" s="92"/>
      <c r="YD39" s="93"/>
      <c r="YE39" s="91"/>
      <c r="YF39" s="91"/>
      <c r="YG39" s="91"/>
      <c r="YH39" s="93"/>
      <c r="YI39" s="93"/>
      <c r="YJ39" s="94"/>
      <c r="YK39" s="94"/>
      <c r="YL39" s="95"/>
      <c r="YM39" s="94"/>
      <c r="YN39" s="91"/>
      <c r="YO39" s="91"/>
      <c r="YP39" s="91"/>
      <c r="YQ39" s="96"/>
      <c r="YR39" s="97"/>
      <c r="YS39" s="98"/>
      <c r="YU39" s="100"/>
      <c r="YZ39" s="91"/>
      <c r="ZE39" s="102"/>
      <c r="ZF39" s="102"/>
      <c r="ZG39" s="102"/>
      <c r="ZI39" s="103"/>
      <c r="ZJ39" s="94"/>
      <c r="ZK39" s="94"/>
      <c r="ZL39" s="94"/>
      <c r="ZM39" s="94"/>
      <c r="ZN39" s="94"/>
      <c r="ZO39" s="94"/>
      <c r="ZY39" s="102"/>
      <c r="ZZ39" s="105"/>
      <c r="AAA39" s="105"/>
      <c r="AAB39" s="106"/>
      <c r="AAC39" s="91"/>
      <c r="AAD39" s="91"/>
      <c r="AAE39" s="91"/>
      <c r="AAF39" s="92"/>
      <c r="AAG39" s="93"/>
      <c r="AAH39" s="91"/>
      <c r="AAI39" s="91"/>
      <c r="AAJ39" s="91"/>
      <c r="AAK39" s="93"/>
      <c r="AAL39" s="93"/>
      <c r="AAM39" s="94"/>
      <c r="AAN39" s="94"/>
      <c r="AAO39" s="95"/>
      <c r="AAP39" s="94"/>
      <c r="AAQ39" s="91"/>
      <c r="AAR39" s="91"/>
      <c r="AAS39" s="91"/>
      <c r="AAT39" s="96"/>
      <c r="AAU39" s="97"/>
      <c r="AAV39" s="98"/>
      <c r="AAX39" s="100"/>
      <c r="ABC39" s="91"/>
      <c r="ABH39" s="102"/>
      <c r="ABI39" s="102"/>
      <c r="ABJ39" s="102"/>
      <c r="ABL39" s="103"/>
      <c r="ABM39" s="94"/>
      <c r="ABN39" s="94"/>
      <c r="ABO39" s="94"/>
      <c r="ABP39" s="94"/>
      <c r="ABQ39" s="94"/>
      <c r="ABR39" s="94"/>
      <c r="ACB39" s="102"/>
      <c r="ACC39" s="105"/>
      <c r="ACD39" s="105"/>
      <c r="ACE39" s="106"/>
      <c r="ACF39" s="91"/>
      <c r="ACG39" s="91"/>
      <c r="ACH39" s="91"/>
      <c r="ACI39" s="92"/>
      <c r="ACJ39" s="93"/>
      <c r="ACK39" s="91"/>
      <c r="ACL39" s="91"/>
      <c r="ACM39" s="91"/>
      <c r="ACN39" s="93"/>
      <c r="ACO39" s="93"/>
      <c r="ACP39" s="94"/>
      <c r="ACQ39" s="94"/>
      <c r="ACR39" s="95"/>
      <c r="ACS39" s="94"/>
      <c r="ACT39" s="91"/>
      <c r="ACU39" s="91"/>
      <c r="ACV39" s="91"/>
      <c r="ACW39" s="96"/>
      <c r="ACX39" s="97"/>
      <c r="ACY39" s="98"/>
      <c r="ADA39" s="100"/>
      <c r="ADF39" s="91"/>
      <c r="ADK39" s="102"/>
      <c r="ADL39" s="102"/>
      <c r="ADM39" s="102"/>
      <c r="ADO39" s="103"/>
      <c r="ADP39" s="94"/>
      <c r="ADQ39" s="94"/>
      <c r="ADR39" s="94"/>
      <c r="ADS39" s="94"/>
      <c r="ADT39" s="94"/>
      <c r="ADU39" s="94"/>
      <c r="AEE39" s="102"/>
      <c r="AEF39" s="105"/>
      <c r="AEG39" s="105"/>
      <c r="AEH39" s="106"/>
      <c r="AEI39" s="91"/>
      <c r="AEJ39" s="91"/>
      <c r="AEK39" s="91"/>
      <c r="AEL39" s="92"/>
      <c r="AEM39" s="93"/>
      <c r="AEN39" s="91"/>
      <c r="AEO39" s="91"/>
      <c r="AEP39" s="91"/>
      <c r="AEQ39" s="93"/>
      <c r="AER39" s="93"/>
      <c r="AES39" s="94"/>
      <c r="AET39" s="94"/>
      <c r="AEU39" s="95"/>
      <c r="AEV39" s="94"/>
      <c r="AEW39" s="91"/>
      <c r="AEX39" s="91"/>
      <c r="AEY39" s="91"/>
      <c r="AEZ39" s="96"/>
      <c r="AFA39" s="97"/>
      <c r="AFB39" s="98"/>
      <c r="AFD39" s="100"/>
      <c r="AFI39" s="91"/>
      <c r="AFN39" s="102"/>
      <c r="AFO39" s="102"/>
      <c r="AFP39" s="102"/>
      <c r="AFR39" s="103"/>
      <c r="AFS39" s="94"/>
      <c r="AFT39" s="94"/>
      <c r="AFU39" s="94"/>
      <c r="AFV39" s="94"/>
      <c r="AFW39" s="94"/>
      <c r="AFX39" s="94"/>
      <c r="AGH39" s="102"/>
      <c r="AGI39" s="105"/>
      <c r="AGJ39" s="105"/>
      <c r="AGK39" s="106"/>
      <c r="AGL39" s="91"/>
      <c r="AGM39" s="91"/>
      <c r="AGN39" s="91"/>
      <c r="AGO39" s="92"/>
      <c r="AGP39" s="93"/>
      <c r="AGQ39" s="91"/>
      <c r="AGR39" s="91"/>
      <c r="AGS39" s="91"/>
      <c r="AGT39" s="93"/>
      <c r="AGU39" s="93"/>
      <c r="AGV39" s="94"/>
      <c r="AGW39" s="94"/>
      <c r="AGX39" s="95"/>
      <c r="AGY39" s="94"/>
      <c r="AGZ39" s="91"/>
      <c r="AHA39" s="91"/>
      <c r="AHB39" s="91"/>
      <c r="AHC39" s="96"/>
      <c r="AHD39" s="97"/>
      <c r="AHE39" s="98"/>
      <c r="AHG39" s="100"/>
      <c r="AHL39" s="91"/>
      <c r="AHQ39" s="102"/>
      <c r="AHR39" s="102"/>
      <c r="AHS39" s="102"/>
      <c r="AHU39" s="103"/>
      <c r="AHV39" s="94"/>
      <c r="AHW39" s="94"/>
      <c r="AHX39" s="94"/>
      <c r="AHY39" s="94"/>
      <c r="AHZ39" s="94"/>
      <c r="AIA39" s="94"/>
      <c r="AIK39" s="102"/>
      <c r="AIL39" s="105"/>
      <c r="AIM39" s="105"/>
      <c r="AIN39" s="106"/>
      <c r="AIO39" s="91"/>
      <c r="AIP39" s="91"/>
      <c r="AIQ39" s="91"/>
      <c r="AIR39" s="92"/>
      <c r="AIS39" s="93"/>
      <c r="AIT39" s="91"/>
      <c r="AIU39" s="91"/>
      <c r="AIV39" s="91"/>
      <c r="AIW39" s="93"/>
      <c r="AIX39" s="93"/>
      <c r="AIY39" s="94"/>
      <c r="AIZ39" s="94"/>
      <c r="AJA39" s="95"/>
      <c r="AJB39" s="94"/>
      <c r="AJC39" s="91"/>
      <c r="AJD39" s="91"/>
      <c r="AJE39" s="91"/>
      <c r="AJF39" s="96"/>
      <c r="AJG39" s="97"/>
      <c r="AJH39" s="98"/>
      <c r="AJJ39" s="100"/>
      <c r="AJO39" s="91"/>
      <c r="AJT39" s="102"/>
      <c r="AJU39" s="102"/>
      <c r="AJV39" s="102"/>
      <c r="AJX39" s="103"/>
      <c r="AJY39" s="94"/>
      <c r="AJZ39" s="94"/>
      <c r="AKA39" s="94"/>
      <c r="AKB39" s="94"/>
      <c r="AKC39" s="94"/>
      <c r="AKD39" s="94"/>
      <c r="AMJ39" s="0"/>
    </row>
    <row r="40" s="99" customFormat="true" ht="76.7" hidden="false" customHeight="false" outlineLevel="0" collapsed="false">
      <c r="A40" s="32" t="s">
        <v>158</v>
      </c>
      <c r="B40" s="33" t="n">
        <v>2014140423306</v>
      </c>
      <c r="C40" s="34"/>
      <c r="D40" s="80"/>
      <c r="E40" s="36"/>
      <c r="F40" s="36"/>
      <c r="G40" s="36"/>
      <c r="H40" s="36"/>
      <c r="I40" s="38"/>
      <c r="J40" s="36"/>
      <c r="K40" s="36"/>
      <c r="L40" s="36"/>
      <c r="M40" s="36"/>
      <c r="N40" s="39"/>
      <c r="O40" s="39"/>
      <c r="P40" s="39"/>
      <c r="Q40" s="41"/>
      <c r="R40" s="41"/>
      <c r="S40" s="42"/>
      <c r="T40" s="54"/>
      <c r="U40" s="54"/>
      <c r="V40" s="42"/>
      <c r="W40" s="54"/>
      <c r="X40" s="54"/>
      <c r="Y40" s="49"/>
      <c r="Z40" s="36"/>
      <c r="AA40" s="41"/>
      <c r="AB40" s="74"/>
      <c r="AC40" s="84"/>
      <c r="AD40" s="81"/>
      <c r="AE40" s="77"/>
      <c r="AF40" s="82"/>
      <c r="AG40" s="81"/>
      <c r="AH40" s="77"/>
      <c r="AI40" s="86"/>
      <c r="AJ40" s="87"/>
      <c r="AK40" s="49"/>
      <c r="AL40" s="88"/>
      <c r="AM40" s="88"/>
      <c r="AN40" s="89"/>
      <c r="AO40" s="78"/>
      <c r="AP40" s="36" t="s">
        <v>192</v>
      </c>
      <c r="AQ40" s="83" t="s">
        <v>136</v>
      </c>
      <c r="AR40" s="36" t="n">
        <v>0</v>
      </c>
      <c r="AS40" s="36" t="s">
        <v>88</v>
      </c>
      <c r="AT40" s="39" t="n">
        <v>43748</v>
      </c>
      <c r="AU40" s="91"/>
      <c r="AV40" s="92"/>
      <c r="AW40" s="93"/>
      <c r="AX40" s="91"/>
      <c r="AY40" s="91"/>
      <c r="AZ40" s="91"/>
      <c r="BA40" s="93"/>
      <c r="BB40" s="93"/>
      <c r="BC40" s="94"/>
      <c r="BD40" s="94"/>
      <c r="BE40" s="95"/>
      <c r="BF40" s="94"/>
      <c r="BG40" s="91"/>
      <c r="BH40" s="91"/>
      <c r="BI40" s="91"/>
      <c r="BJ40" s="96"/>
      <c r="BK40" s="97"/>
      <c r="BL40" s="98"/>
      <c r="BN40" s="100"/>
      <c r="BS40" s="91"/>
      <c r="BX40" s="102"/>
      <c r="BY40" s="102"/>
      <c r="BZ40" s="102"/>
      <c r="CB40" s="103"/>
      <c r="CC40" s="94"/>
      <c r="CD40" s="94"/>
      <c r="CE40" s="94"/>
      <c r="CF40" s="94"/>
      <c r="CG40" s="94"/>
      <c r="CH40" s="94"/>
      <c r="CR40" s="102"/>
      <c r="CS40" s="105"/>
      <c r="CT40" s="105"/>
      <c r="CU40" s="106"/>
      <c r="CV40" s="91"/>
      <c r="CW40" s="91"/>
      <c r="CX40" s="91"/>
      <c r="CY40" s="92"/>
      <c r="CZ40" s="93"/>
      <c r="DA40" s="91"/>
      <c r="DB40" s="91"/>
      <c r="DC40" s="91"/>
      <c r="DD40" s="93"/>
      <c r="DE40" s="93"/>
      <c r="DF40" s="94"/>
      <c r="DG40" s="94"/>
      <c r="DH40" s="95"/>
      <c r="DI40" s="94"/>
      <c r="DJ40" s="91"/>
      <c r="DK40" s="91"/>
      <c r="DL40" s="91"/>
      <c r="DM40" s="96"/>
      <c r="DN40" s="97"/>
      <c r="DO40" s="98"/>
      <c r="DQ40" s="100"/>
      <c r="DV40" s="91"/>
      <c r="EA40" s="102"/>
      <c r="EB40" s="102"/>
      <c r="EC40" s="102"/>
      <c r="EE40" s="103"/>
      <c r="EF40" s="94"/>
      <c r="EG40" s="94"/>
      <c r="EH40" s="94"/>
      <c r="EI40" s="94"/>
      <c r="EJ40" s="94"/>
      <c r="EK40" s="94"/>
      <c r="EU40" s="102"/>
      <c r="EV40" s="105"/>
      <c r="EW40" s="105"/>
      <c r="EX40" s="106"/>
      <c r="EY40" s="91"/>
      <c r="EZ40" s="91"/>
      <c r="FA40" s="91"/>
      <c r="FB40" s="92"/>
      <c r="FC40" s="93"/>
      <c r="FD40" s="91"/>
      <c r="FE40" s="91"/>
      <c r="FF40" s="91"/>
      <c r="FG40" s="93"/>
      <c r="FH40" s="93"/>
      <c r="FI40" s="94"/>
      <c r="FJ40" s="94"/>
      <c r="FK40" s="95"/>
      <c r="FL40" s="94"/>
      <c r="FM40" s="91"/>
      <c r="FN40" s="91"/>
      <c r="FO40" s="91"/>
      <c r="FP40" s="96"/>
      <c r="FQ40" s="97"/>
      <c r="FR40" s="98"/>
      <c r="FT40" s="100"/>
      <c r="FY40" s="91"/>
      <c r="GD40" s="102"/>
      <c r="GE40" s="102"/>
      <c r="GF40" s="102"/>
      <c r="GH40" s="103"/>
      <c r="GI40" s="94"/>
      <c r="GJ40" s="94"/>
      <c r="GK40" s="94"/>
      <c r="GL40" s="94"/>
      <c r="GM40" s="94"/>
      <c r="GN40" s="94"/>
      <c r="GX40" s="102"/>
      <c r="GY40" s="105"/>
      <c r="GZ40" s="105"/>
      <c r="HA40" s="106"/>
      <c r="HB40" s="91"/>
      <c r="HC40" s="91"/>
      <c r="HD40" s="91"/>
      <c r="HE40" s="92"/>
      <c r="HF40" s="93"/>
      <c r="HG40" s="91"/>
      <c r="HH40" s="91"/>
      <c r="HI40" s="91"/>
      <c r="HJ40" s="93"/>
      <c r="HK40" s="93"/>
      <c r="HL40" s="94"/>
      <c r="HM40" s="94"/>
      <c r="HN40" s="95"/>
      <c r="HO40" s="94"/>
      <c r="HP40" s="91"/>
      <c r="HQ40" s="91"/>
      <c r="HR40" s="91"/>
      <c r="HS40" s="96"/>
      <c r="HT40" s="97"/>
      <c r="HU40" s="98"/>
      <c r="HW40" s="100"/>
      <c r="IB40" s="91"/>
      <c r="IG40" s="102"/>
      <c r="IH40" s="102"/>
      <c r="II40" s="102"/>
      <c r="IK40" s="103"/>
      <c r="IL40" s="94"/>
      <c r="IM40" s="94"/>
      <c r="IN40" s="94"/>
      <c r="IO40" s="94"/>
      <c r="IP40" s="94"/>
      <c r="IQ40" s="94"/>
      <c r="JA40" s="102"/>
      <c r="JB40" s="105"/>
      <c r="JC40" s="105"/>
      <c r="JD40" s="106"/>
      <c r="JE40" s="91"/>
      <c r="JF40" s="91"/>
      <c r="JG40" s="91"/>
      <c r="JH40" s="92"/>
      <c r="JI40" s="93"/>
      <c r="JJ40" s="91"/>
      <c r="JK40" s="91"/>
      <c r="JL40" s="91"/>
      <c r="JM40" s="93"/>
      <c r="JN40" s="93"/>
      <c r="JO40" s="94"/>
      <c r="JP40" s="94"/>
      <c r="JQ40" s="95"/>
      <c r="JR40" s="94"/>
      <c r="JS40" s="91"/>
      <c r="JT40" s="91"/>
      <c r="JU40" s="91"/>
      <c r="JV40" s="96"/>
      <c r="JW40" s="97"/>
      <c r="JX40" s="98"/>
      <c r="JZ40" s="100"/>
      <c r="KE40" s="91"/>
      <c r="KJ40" s="102"/>
      <c r="KK40" s="102"/>
      <c r="KL40" s="102"/>
      <c r="KN40" s="103"/>
      <c r="KO40" s="94"/>
      <c r="KP40" s="94"/>
      <c r="KQ40" s="94"/>
      <c r="KR40" s="94"/>
      <c r="KS40" s="94"/>
      <c r="KT40" s="94"/>
      <c r="LD40" s="102"/>
      <c r="LE40" s="105"/>
      <c r="LF40" s="105"/>
      <c r="LG40" s="106"/>
      <c r="LH40" s="91"/>
      <c r="LI40" s="91"/>
      <c r="LJ40" s="91"/>
      <c r="LK40" s="92"/>
      <c r="LL40" s="93"/>
      <c r="LM40" s="91"/>
      <c r="LN40" s="91"/>
      <c r="LO40" s="91"/>
      <c r="LP40" s="93"/>
      <c r="LQ40" s="93"/>
      <c r="LR40" s="94"/>
      <c r="LS40" s="94"/>
      <c r="LT40" s="95"/>
      <c r="LU40" s="94"/>
      <c r="LV40" s="91"/>
      <c r="LW40" s="91"/>
      <c r="LX40" s="91"/>
      <c r="LY40" s="96"/>
      <c r="LZ40" s="97"/>
      <c r="MA40" s="98"/>
      <c r="MC40" s="100"/>
      <c r="MH40" s="91"/>
      <c r="MM40" s="102"/>
      <c r="MN40" s="102"/>
      <c r="MO40" s="102"/>
      <c r="MQ40" s="103"/>
      <c r="MR40" s="94"/>
      <c r="MS40" s="94"/>
      <c r="MT40" s="94"/>
      <c r="MU40" s="94"/>
      <c r="MV40" s="94"/>
      <c r="MW40" s="94"/>
      <c r="NG40" s="102"/>
      <c r="NH40" s="105"/>
      <c r="NI40" s="105"/>
      <c r="NJ40" s="106"/>
      <c r="NK40" s="91"/>
      <c r="NL40" s="91"/>
      <c r="NM40" s="91"/>
      <c r="NN40" s="92"/>
      <c r="NO40" s="93"/>
      <c r="NP40" s="91"/>
      <c r="NQ40" s="91"/>
      <c r="NR40" s="91"/>
      <c r="NS40" s="93"/>
      <c r="NT40" s="93"/>
      <c r="NU40" s="94"/>
      <c r="NV40" s="94"/>
      <c r="NW40" s="95"/>
      <c r="NX40" s="94"/>
      <c r="NY40" s="91"/>
      <c r="NZ40" s="91"/>
      <c r="OA40" s="91"/>
      <c r="OB40" s="96"/>
      <c r="OC40" s="97"/>
      <c r="OD40" s="98"/>
      <c r="OF40" s="100"/>
      <c r="OK40" s="91"/>
      <c r="OP40" s="102"/>
      <c r="OQ40" s="102"/>
      <c r="OR40" s="102"/>
      <c r="OT40" s="103"/>
      <c r="OU40" s="94"/>
      <c r="OV40" s="94"/>
      <c r="OW40" s="94"/>
      <c r="OX40" s="94"/>
      <c r="OY40" s="94"/>
      <c r="OZ40" s="94"/>
      <c r="PJ40" s="102"/>
      <c r="PK40" s="105"/>
      <c r="PL40" s="105"/>
      <c r="PM40" s="106"/>
      <c r="PN40" s="91"/>
      <c r="PO40" s="91"/>
      <c r="PP40" s="91"/>
      <c r="PQ40" s="92"/>
      <c r="PR40" s="93"/>
      <c r="PS40" s="91"/>
      <c r="PT40" s="91"/>
      <c r="PU40" s="91"/>
      <c r="PV40" s="93"/>
      <c r="PW40" s="93"/>
      <c r="PX40" s="94"/>
      <c r="PY40" s="94"/>
      <c r="PZ40" s="95"/>
      <c r="QA40" s="94"/>
      <c r="QB40" s="91"/>
      <c r="QC40" s="91"/>
      <c r="QD40" s="91"/>
      <c r="QE40" s="96"/>
      <c r="QF40" s="97"/>
      <c r="QG40" s="98"/>
      <c r="QI40" s="100"/>
      <c r="QN40" s="91"/>
      <c r="QS40" s="102"/>
      <c r="QT40" s="102"/>
      <c r="QU40" s="102"/>
      <c r="QW40" s="103"/>
      <c r="QX40" s="94"/>
      <c r="QY40" s="94"/>
      <c r="QZ40" s="94"/>
      <c r="RA40" s="94"/>
      <c r="RB40" s="94"/>
      <c r="RC40" s="94"/>
      <c r="RM40" s="102"/>
      <c r="RN40" s="105"/>
      <c r="RO40" s="105"/>
      <c r="RP40" s="106"/>
      <c r="RQ40" s="91"/>
      <c r="RR40" s="91"/>
      <c r="RS40" s="91"/>
      <c r="RT40" s="92"/>
      <c r="RU40" s="93"/>
      <c r="RV40" s="91"/>
      <c r="RW40" s="91"/>
      <c r="RX40" s="91"/>
      <c r="RY40" s="93"/>
      <c r="RZ40" s="93"/>
      <c r="SA40" s="94"/>
      <c r="SB40" s="94"/>
      <c r="SC40" s="95"/>
      <c r="SD40" s="94"/>
      <c r="SE40" s="91"/>
      <c r="SF40" s="91"/>
      <c r="SG40" s="91"/>
      <c r="SH40" s="96"/>
      <c r="SI40" s="97"/>
      <c r="SJ40" s="98"/>
      <c r="SL40" s="100"/>
      <c r="SQ40" s="91"/>
      <c r="SV40" s="102"/>
      <c r="SW40" s="102"/>
      <c r="SX40" s="102"/>
      <c r="SZ40" s="103"/>
      <c r="TA40" s="94"/>
      <c r="TB40" s="94"/>
      <c r="TC40" s="94"/>
      <c r="TD40" s="94"/>
      <c r="TE40" s="94"/>
      <c r="TF40" s="94"/>
      <c r="TP40" s="102"/>
      <c r="TQ40" s="105"/>
      <c r="TR40" s="105"/>
      <c r="TS40" s="106"/>
      <c r="TT40" s="91"/>
      <c r="TU40" s="91"/>
      <c r="TV40" s="91"/>
      <c r="TW40" s="92"/>
      <c r="TX40" s="93"/>
      <c r="TY40" s="91"/>
      <c r="TZ40" s="91"/>
      <c r="UA40" s="91"/>
      <c r="UB40" s="93"/>
      <c r="UC40" s="93"/>
      <c r="UD40" s="94"/>
      <c r="UE40" s="94"/>
      <c r="UF40" s="95"/>
      <c r="UG40" s="94"/>
      <c r="UH40" s="91"/>
      <c r="UI40" s="91"/>
      <c r="UJ40" s="91"/>
      <c r="UK40" s="96"/>
      <c r="UL40" s="97"/>
      <c r="UM40" s="98"/>
      <c r="UO40" s="100"/>
      <c r="UT40" s="91"/>
      <c r="UY40" s="102"/>
      <c r="UZ40" s="102"/>
      <c r="VA40" s="102"/>
      <c r="VC40" s="103"/>
      <c r="VD40" s="94"/>
      <c r="VE40" s="94"/>
      <c r="VF40" s="94"/>
      <c r="VG40" s="94"/>
      <c r="VH40" s="94"/>
      <c r="VI40" s="94"/>
      <c r="VS40" s="102"/>
      <c r="VT40" s="105"/>
      <c r="VU40" s="105"/>
      <c r="VV40" s="106"/>
      <c r="VW40" s="91"/>
      <c r="VX40" s="91"/>
      <c r="VY40" s="91"/>
      <c r="VZ40" s="92"/>
      <c r="WA40" s="93"/>
      <c r="WB40" s="91"/>
      <c r="WC40" s="91"/>
      <c r="WD40" s="91"/>
      <c r="WE40" s="93"/>
      <c r="WF40" s="93"/>
      <c r="WG40" s="94"/>
      <c r="WH40" s="94"/>
      <c r="WI40" s="95"/>
      <c r="WJ40" s="94"/>
      <c r="WK40" s="91"/>
      <c r="WL40" s="91"/>
      <c r="WM40" s="91"/>
      <c r="WN40" s="96"/>
      <c r="WO40" s="97"/>
      <c r="WP40" s="98"/>
      <c r="WR40" s="100"/>
      <c r="WW40" s="91"/>
      <c r="XB40" s="102"/>
      <c r="XC40" s="102"/>
      <c r="XD40" s="102"/>
      <c r="XF40" s="103"/>
      <c r="XG40" s="94"/>
      <c r="XH40" s="94"/>
      <c r="XI40" s="94"/>
      <c r="XJ40" s="94"/>
      <c r="XK40" s="94"/>
      <c r="XL40" s="94"/>
      <c r="XV40" s="102"/>
      <c r="XW40" s="105"/>
      <c r="XX40" s="105"/>
      <c r="XY40" s="106"/>
      <c r="XZ40" s="91"/>
      <c r="YA40" s="91"/>
      <c r="YB40" s="91"/>
      <c r="YC40" s="92"/>
      <c r="YD40" s="93"/>
      <c r="YE40" s="91"/>
      <c r="YF40" s="91"/>
      <c r="YG40" s="91"/>
      <c r="YH40" s="93"/>
      <c r="YI40" s="93"/>
      <c r="YJ40" s="94"/>
      <c r="YK40" s="94"/>
      <c r="YL40" s="95"/>
      <c r="YM40" s="94"/>
      <c r="YN40" s="91"/>
      <c r="YO40" s="91"/>
      <c r="YP40" s="91"/>
      <c r="YQ40" s="96"/>
      <c r="YR40" s="97"/>
      <c r="YS40" s="98"/>
      <c r="YU40" s="100"/>
      <c r="YZ40" s="91"/>
      <c r="ZE40" s="102"/>
      <c r="ZF40" s="102"/>
      <c r="ZG40" s="102"/>
      <c r="ZI40" s="103"/>
      <c r="ZJ40" s="94"/>
      <c r="ZK40" s="94"/>
      <c r="ZL40" s="94"/>
      <c r="ZM40" s="94"/>
      <c r="ZN40" s="94"/>
      <c r="ZO40" s="94"/>
      <c r="ZY40" s="102"/>
      <c r="ZZ40" s="105"/>
      <c r="AAA40" s="105"/>
      <c r="AAB40" s="106"/>
      <c r="AAC40" s="91"/>
      <c r="AAD40" s="91"/>
      <c r="AAE40" s="91"/>
      <c r="AAF40" s="92"/>
      <c r="AAG40" s="93"/>
      <c r="AAH40" s="91"/>
      <c r="AAI40" s="91"/>
      <c r="AAJ40" s="91"/>
      <c r="AAK40" s="93"/>
      <c r="AAL40" s="93"/>
      <c r="AAM40" s="94"/>
      <c r="AAN40" s="94"/>
      <c r="AAO40" s="95"/>
      <c r="AAP40" s="94"/>
      <c r="AAQ40" s="91"/>
      <c r="AAR40" s="91"/>
      <c r="AAS40" s="91"/>
      <c r="AAT40" s="96"/>
      <c r="AAU40" s="97"/>
      <c r="AAV40" s="98"/>
      <c r="AAX40" s="100"/>
      <c r="ABC40" s="91"/>
      <c r="ABH40" s="102"/>
      <c r="ABI40" s="102"/>
      <c r="ABJ40" s="102"/>
      <c r="ABL40" s="103"/>
      <c r="ABM40" s="94"/>
      <c r="ABN40" s="94"/>
      <c r="ABO40" s="94"/>
      <c r="ABP40" s="94"/>
      <c r="ABQ40" s="94"/>
      <c r="ABR40" s="94"/>
      <c r="ACB40" s="102"/>
      <c r="ACC40" s="105"/>
      <c r="ACD40" s="105"/>
      <c r="ACE40" s="106"/>
      <c r="ACF40" s="91"/>
      <c r="ACG40" s="91"/>
      <c r="ACH40" s="91"/>
      <c r="ACI40" s="92"/>
      <c r="ACJ40" s="93"/>
      <c r="ACK40" s="91"/>
      <c r="ACL40" s="91"/>
      <c r="ACM40" s="91"/>
      <c r="ACN40" s="93"/>
      <c r="ACO40" s="93"/>
      <c r="ACP40" s="94"/>
      <c r="ACQ40" s="94"/>
      <c r="ACR40" s="95"/>
      <c r="ACS40" s="94"/>
      <c r="ACT40" s="91"/>
      <c r="ACU40" s="91"/>
      <c r="ACV40" s="91"/>
      <c r="ACW40" s="96"/>
      <c r="ACX40" s="97"/>
      <c r="ACY40" s="98"/>
      <c r="ADA40" s="100"/>
      <c r="ADF40" s="91"/>
      <c r="ADK40" s="102"/>
      <c r="ADL40" s="102"/>
      <c r="ADM40" s="102"/>
      <c r="ADO40" s="103"/>
      <c r="ADP40" s="94"/>
      <c r="ADQ40" s="94"/>
      <c r="ADR40" s="94"/>
      <c r="ADS40" s="94"/>
      <c r="ADT40" s="94"/>
      <c r="ADU40" s="94"/>
      <c r="AEE40" s="102"/>
      <c r="AEF40" s="105"/>
      <c r="AEG40" s="105"/>
      <c r="AEH40" s="106"/>
      <c r="AEI40" s="91"/>
      <c r="AEJ40" s="91"/>
      <c r="AEK40" s="91"/>
      <c r="AEL40" s="92"/>
      <c r="AEM40" s="93"/>
      <c r="AEN40" s="91"/>
      <c r="AEO40" s="91"/>
      <c r="AEP40" s="91"/>
      <c r="AEQ40" s="93"/>
      <c r="AER40" s="93"/>
      <c r="AES40" s="94"/>
      <c r="AET40" s="94"/>
      <c r="AEU40" s="95"/>
      <c r="AEV40" s="94"/>
      <c r="AEW40" s="91"/>
      <c r="AEX40" s="91"/>
      <c r="AEY40" s="91"/>
      <c r="AEZ40" s="96"/>
      <c r="AFA40" s="97"/>
      <c r="AFB40" s="98"/>
      <c r="AFD40" s="100"/>
      <c r="AFI40" s="91"/>
      <c r="AFN40" s="102"/>
      <c r="AFO40" s="102"/>
      <c r="AFP40" s="102"/>
      <c r="AFR40" s="103"/>
      <c r="AFS40" s="94"/>
      <c r="AFT40" s="94"/>
      <c r="AFU40" s="94"/>
      <c r="AFV40" s="94"/>
      <c r="AFW40" s="94"/>
      <c r="AFX40" s="94"/>
      <c r="AGH40" s="102"/>
      <c r="AGI40" s="105"/>
      <c r="AGJ40" s="105"/>
      <c r="AGK40" s="106"/>
      <c r="AGL40" s="91"/>
      <c r="AGM40" s="91"/>
      <c r="AGN40" s="91"/>
      <c r="AGO40" s="92"/>
      <c r="AGP40" s="93"/>
      <c r="AGQ40" s="91"/>
      <c r="AGR40" s="91"/>
      <c r="AGS40" s="91"/>
      <c r="AGT40" s="93"/>
      <c r="AGU40" s="93"/>
      <c r="AGV40" s="94"/>
      <c r="AGW40" s="94"/>
      <c r="AGX40" s="95"/>
      <c r="AGY40" s="94"/>
      <c r="AGZ40" s="91"/>
      <c r="AHA40" s="91"/>
      <c r="AHB40" s="91"/>
      <c r="AHC40" s="96"/>
      <c r="AHD40" s="97"/>
      <c r="AHE40" s="98"/>
      <c r="AHG40" s="100"/>
      <c r="AHL40" s="91"/>
      <c r="AHQ40" s="102"/>
      <c r="AHR40" s="102"/>
      <c r="AHS40" s="102"/>
      <c r="AHU40" s="103"/>
      <c r="AHV40" s="94"/>
      <c r="AHW40" s="94"/>
      <c r="AHX40" s="94"/>
      <c r="AHY40" s="94"/>
      <c r="AHZ40" s="94"/>
      <c r="AIA40" s="94"/>
      <c r="AIK40" s="102"/>
      <c r="AIL40" s="105"/>
      <c r="AIM40" s="105"/>
      <c r="AIN40" s="106"/>
      <c r="AIO40" s="91"/>
      <c r="AIP40" s="91"/>
      <c r="AIQ40" s="91"/>
      <c r="AIR40" s="92"/>
      <c r="AIS40" s="93"/>
      <c r="AIT40" s="91"/>
      <c r="AIU40" s="91"/>
      <c r="AIV40" s="91"/>
      <c r="AIW40" s="93"/>
      <c r="AIX40" s="93"/>
      <c r="AIY40" s="94"/>
      <c r="AIZ40" s="94"/>
      <c r="AJA40" s="95"/>
      <c r="AJB40" s="94"/>
      <c r="AJC40" s="91"/>
      <c r="AJD40" s="91"/>
      <c r="AJE40" s="91"/>
      <c r="AJF40" s="96"/>
      <c r="AJG40" s="97"/>
      <c r="AJH40" s="98"/>
      <c r="AJJ40" s="100"/>
      <c r="AJO40" s="91"/>
      <c r="AJT40" s="102"/>
      <c r="AJU40" s="102"/>
      <c r="AJV40" s="102"/>
      <c r="AJX40" s="103"/>
      <c r="AJY40" s="94"/>
      <c r="AJZ40" s="94"/>
      <c r="AKA40" s="94"/>
      <c r="AKB40" s="94"/>
      <c r="AKC40" s="94"/>
      <c r="AKD40" s="94"/>
      <c r="AMJ40" s="0"/>
    </row>
    <row r="41" s="3" customFormat="true" ht="169.15" hidden="false" customHeight="false" outlineLevel="0" collapsed="false">
      <c r="A41" s="32" t="s">
        <v>69</v>
      </c>
      <c r="B41" s="108" t="n">
        <v>201111023100</v>
      </c>
      <c r="C41" s="34"/>
      <c r="D41" s="53" t="s">
        <v>193</v>
      </c>
      <c r="E41" s="36" t="s">
        <v>70</v>
      </c>
      <c r="F41" s="36" t="s">
        <v>71</v>
      </c>
      <c r="G41" s="36" t="s">
        <v>194</v>
      </c>
      <c r="H41" s="36" t="s">
        <v>176</v>
      </c>
      <c r="I41" s="38"/>
      <c r="J41" s="36" t="n">
        <v>13055</v>
      </c>
      <c r="K41" s="36" t="s">
        <v>74</v>
      </c>
      <c r="L41" s="36" t="s">
        <v>195</v>
      </c>
      <c r="M41" s="36" t="n">
        <v>120</v>
      </c>
      <c r="N41" s="39" t="n">
        <v>40595</v>
      </c>
      <c r="O41" s="40" t="s">
        <v>76</v>
      </c>
      <c r="P41" s="39" t="n">
        <v>40595</v>
      </c>
      <c r="Q41" s="41" t="n">
        <v>18710111</v>
      </c>
      <c r="R41" s="41" t="n">
        <v>3318913</v>
      </c>
      <c r="S41" s="42"/>
      <c r="T41" s="40" t="s">
        <v>76</v>
      </c>
      <c r="U41" s="54" t="n">
        <f aca="false">100000+326848.4</f>
        <v>426848.4</v>
      </c>
      <c r="V41" s="42"/>
      <c r="W41" s="54" t="s">
        <v>196</v>
      </c>
      <c r="X41" s="54" t="n">
        <v>2500</v>
      </c>
      <c r="Y41" s="109"/>
      <c r="Z41" s="54" t="s">
        <v>197</v>
      </c>
      <c r="AA41" s="54" t="n">
        <v>2500</v>
      </c>
      <c r="AB41" s="74"/>
      <c r="AC41" s="54" t="s">
        <v>198</v>
      </c>
      <c r="AD41" s="54" t="n">
        <v>3500</v>
      </c>
      <c r="AE41" s="74"/>
      <c r="AF41" s="54" t="s">
        <v>199</v>
      </c>
      <c r="AG41" s="54" t="n">
        <v>6500</v>
      </c>
      <c r="AH41" s="74"/>
      <c r="AI41" s="54" t="s">
        <v>200</v>
      </c>
      <c r="AJ41" s="54" t="n">
        <v>4500</v>
      </c>
      <c r="AK41" s="49"/>
      <c r="AL41" s="36" t="n">
        <v>53141436500019</v>
      </c>
      <c r="AM41" s="36" t="s">
        <v>45</v>
      </c>
      <c r="AN41" s="36" t="s">
        <v>201</v>
      </c>
      <c r="AO41" s="78"/>
      <c r="AP41" s="36"/>
      <c r="AQ41" s="36"/>
      <c r="AR41" s="36"/>
      <c r="AS41" s="36"/>
      <c r="AT41" s="36"/>
      <c r="AMJ41" s="0"/>
    </row>
    <row r="42" s="3" customFormat="true" ht="76.7" hidden="false" customHeight="false" outlineLevel="0" collapsed="false">
      <c r="A42" s="32" t="s">
        <v>86</v>
      </c>
      <c r="B42" s="70" t="n">
        <v>201111023101</v>
      </c>
      <c r="C42" s="34"/>
      <c r="D42" s="53"/>
      <c r="E42" s="36"/>
      <c r="F42" s="36"/>
      <c r="G42" s="36"/>
      <c r="H42" s="36"/>
      <c r="I42" s="38"/>
      <c r="J42" s="36"/>
      <c r="K42" s="36"/>
      <c r="L42" s="36"/>
      <c r="M42" s="36"/>
      <c r="N42" s="39"/>
      <c r="O42" s="39"/>
      <c r="P42" s="39"/>
      <c r="Q42" s="41"/>
      <c r="R42" s="41"/>
      <c r="S42" s="42"/>
      <c r="T42" s="54"/>
      <c r="U42" s="54"/>
      <c r="V42" s="42"/>
      <c r="W42" s="54"/>
      <c r="X42" s="54"/>
      <c r="Y42" s="109"/>
      <c r="Z42" s="54"/>
      <c r="AA42" s="54"/>
      <c r="AB42" s="74"/>
      <c r="AC42" s="54"/>
      <c r="AD42" s="54"/>
      <c r="AE42" s="74"/>
      <c r="AF42" s="54"/>
      <c r="AG42" s="54"/>
      <c r="AH42" s="74"/>
      <c r="AI42" s="54"/>
      <c r="AJ42" s="54"/>
      <c r="AK42" s="49"/>
      <c r="AL42" s="36"/>
      <c r="AM42" s="36"/>
      <c r="AN42" s="36"/>
      <c r="AO42" s="78"/>
      <c r="AP42" s="36" t="s">
        <v>202</v>
      </c>
      <c r="AQ42" s="110"/>
      <c r="AR42" s="36" t="n">
        <v>0</v>
      </c>
      <c r="AS42" s="111" t="n">
        <v>0</v>
      </c>
      <c r="AT42" s="39" t="n">
        <v>40745</v>
      </c>
      <c r="AMJ42" s="0"/>
    </row>
    <row r="43" s="3" customFormat="true" ht="76.7" hidden="false" customHeight="false" outlineLevel="0" collapsed="false">
      <c r="A43" s="32" t="s">
        <v>119</v>
      </c>
      <c r="B43" s="70" t="n">
        <v>201111023102</v>
      </c>
      <c r="C43" s="34"/>
      <c r="D43" s="53"/>
      <c r="E43" s="36"/>
      <c r="F43" s="36"/>
      <c r="G43" s="36"/>
      <c r="H43" s="36"/>
      <c r="I43" s="38"/>
      <c r="J43" s="36"/>
      <c r="K43" s="36"/>
      <c r="L43" s="36"/>
      <c r="M43" s="36"/>
      <c r="N43" s="39"/>
      <c r="O43" s="39"/>
      <c r="P43" s="39"/>
      <c r="Q43" s="41"/>
      <c r="R43" s="41"/>
      <c r="S43" s="42"/>
      <c r="T43" s="54"/>
      <c r="U43" s="54"/>
      <c r="V43" s="42"/>
      <c r="W43" s="54"/>
      <c r="X43" s="54"/>
      <c r="Y43" s="109"/>
      <c r="Z43" s="54"/>
      <c r="AA43" s="54"/>
      <c r="AB43" s="74"/>
      <c r="AC43" s="54"/>
      <c r="AD43" s="54"/>
      <c r="AE43" s="74"/>
      <c r="AF43" s="54"/>
      <c r="AG43" s="54"/>
      <c r="AH43" s="74"/>
      <c r="AI43" s="54"/>
      <c r="AJ43" s="54"/>
      <c r="AK43" s="49"/>
      <c r="AL43" s="36"/>
      <c r="AM43" s="36"/>
      <c r="AN43" s="36"/>
      <c r="AO43" s="78"/>
      <c r="AP43" s="36" t="s">
        <v>203</v>
      </c>
      <c r="AQ43" s="110"/>
      <c r="AR43" s="36" t="n">
        <v>0</v>
      </c>
      <c r="AS43" s="112" t="s">
        <v>204</v>
      </c>
      <c r="AT43" s="39" t="n">
        <v>40745</v>
      </c>
      <c r="AMJ43" s="0"/>
    </row>
    <row r="44" s="3" customFormat="true" ht="99.4" hidden="false" customHeight="false" outlineLevel="0" collapsed="false">
      <c r="A44" s="32" t="s">
        <v>121</v>
      </c>
      <c r="B44" s="70" t="n">
        <v>201111023103</v>
      </c>
      <c r="C44" s="34"/>
      <c r="D44" s="53"/>
      <c r="E44" s="36"/>
      <c r="F44" s="36"/>
      <c r="G44" s="36"/>
      <c r="H44" s="36"/>
      <c r="I44" s="38"/>
      <c r="J44" s="36"/>
      <c r="K44" s="36"/>
      <c r="L44" s="36"/>
      <c r="M44" s="36"/>
      <c r="N44" s="39"/>
      <c r="O44" s="39"/>
      <c r="P44" s="39"/>
      <c r="Q44" s="41"/>
      <c r="R44" s="41"/>
      <c r="S44" s="42"/>
      <c r="T44" s="54"/>
      <c r="U44" s="54"/>
      <c r="V44" s="42"/>
      <c r="W44" s="54"/>
      <c r="X44" s="54"/>
      <c r="Y44" s="109"/>
      <c r="Z44" s="54"/>
      <c r="AA44" s="54"/>
      <c r="AB44" s="74"/>
      <c r="AC44" s="54"/>
      <c r="AD44" s="54"/>
      <c r="AE44" s="74"/>
      <c r="AF44" s="54"/>
      <c r="AG44" s="54"/>
      <c r="AH44" s="74"/>
      <c r="AI44" s="54"/>
      <c r="AJ44" s="54"/>
      <c r="AK44" s="49"/>
      <c r="AL44" s="36"/>
      <c r="AM44" s="36"/>
      <c r="AN44" s="36"/>
      <c r="AO44" s="78"/>
      <c r="AP44" s="36" t="s">
        <v>205</v>
      </c>
      <c r="AQ44" s="110"/>
      <c r="AR44" s="36" t="n">
        <v>0</v>
      </c>
      <c r="AS44" s="112" t="n">
        <f aca="false">50000+118000</f>
        <v>168000</v>
      </c>
      <c r="AT44" s="39" t="n">
        <v>40868</v>
      </c>
      <c r="AMJ44" s="0"/>
    </row>
    <row r="45" s="3" customFormat="true" ht="127.3" hidden="false" customHeight="false" outlineLevel="0" collapsed="false">
      <c r="A45" s="32" t="s">
        <v>155</v>
      </c>
      <c r="B45" s="70" t="n">
        <v>201111023104</v>
      </c>
      <c r="C45" s="34"/>
      <c r="D45" s="53"/>
      <c r="E45" s="36"/>
      <c r="F45" s="36"/>
      <c r="G45" s="36"/>
      <c r="H45" s="36"/>
      <c r="I45" s="38"/>
      <c r="J45" s="36"/>
      <c r="K45" s="36"/>
      <c r="L45" s="36"/>
      <c r="M45" s="36"/>
      <c r="N45" s="39"/>
      <c r="O45" s="39"/>
      <c r="P45" s="39"/>
      <c r="Q45" s="41"/>
      <c r="R45" s="41"/>
      <c r="S45" s="42"/>
      <c r="T45" s="54"/>
      <c r="U45" s="54"/>
      <c r="V45" s="42"/>
      <c r="W45" s="54"/>
      <c r="X45" s="54"/>
      <c r="Y45" s="109"/>
      <c r="Z45" s="54"/>
      <c r="AA45" s="54"/>
      <c r="AB45" s="109"/>
      <c r="AC45" s="54"/>
      <c r="AD45" s="54"/>
      <c r="AE45" s="109"/>
      <c r="AF45" s="54"/>
      <c r="AG45" s="54"/>
      <c r="AH45" s="109"/>
      <c r="AI45" s="54"/>
      <c r="AJ45" s="54"/>
      <c r="AK45" s="49"/>
      <c r="AL45" s="36"/>
      <c r="AM45" s="36"/>
      <c r="AN45" s="36"/>
      <c r="AO45" s="78"/>
      <c r="AP45" s="36" t="s">
        <v>206</v>
      </c>
      <c r="AQ45" s="110"/>
      <c r="AR45" s="36" t="n">
        <v>0</v>
      </c>
      <c r="AS45" s="112" t="n">
        <f aca="false">134917.15+54400+79152+35000</f>
        <v>303469.15</v>
      </c>
      <c r="AT45" s="39" t="n">
        <v>40969</v>
      </c>
      <c r="AMJ45" s="0"/>
    </row>
    <row r="46" s="3" customFormat="true" ht="211" hidden="false" customHeight="false" outlineLevel="0" collapsed="false">
      <c r="A46" s="32" t="s">
        <v>156</v>
      </c>
      <c r="B46" s="70" t="n">
        <v>201111023105</v>
      </c>
      <c r="C46" s="34"/>
      <c r="D46" s="53"/>
      <c r="E46" s="36"/>
      <c r="F46" s="36"/>
      <c r="G46" s="36"/>
      <c r="H46" s="36"/>
      <c r="I46" s="38"/>
      <c r="J46" s="36"/>
      <c r="K46" s="36"/>
      <c r="L46" s="36"/>
      <c r="M46" s="36"/>
      <c r="N46" s="39"/>
      <c r="O46" s="39"/>
      <c r="P46" s="39"/>
      <c r="Q46" s="41"/>
      <c r="R46" s="41"/>
      <c r="S46" s="42"/>
      <c r="T46" s="54"/>
      <c r="U46" s="54"/>
      <c r="V46" s="42"/>
      <c r="W46" s="54"/>
      <c r="X46" s="54"/>
      <c r="Y46" s="113"/>
      <c r="Z46" s="54"/>
      <c r="AA46" s="54"/>
      <c r="AB46" s="113"/>
      <c r="AC46" s="54"/>
      <c r="AD46" s="54"/>
      <c r="AE46" s="113"/>
      <c r="AF46" s="54"/>
      <c r="AG46" s="54"/>
      <c r="AH46" s="113"/>
      <c r="AI46" s="54"/>
      <c r="AJ46" s="54"/>
      <c r="AK46" s="49"/>
      <c r="AL46" s="36"/>
      <c r="AM46" s="36"/>
      <c r="AN46" s="36"/>
      <c r="AO46" s="78"/>
      <c r="AP46" s="36" t="s">
        <v>207</v>
      </c>
      <c r="AQ46" s="110"/>
      <c r="AR46" s="36" t="n">
        <v>0</v>
      </c>
      <c r="AS46" s="112" t="n">
        <f aca="false">17820.4+16744+98598.24+54400+80000+79152</f>
        <v>346714.64</v>
      </c>
      <c r="AT46" s="39" t="n">
        <v>41323</v>
      </c>
      <c r="AMJ46" s="0"/>
    </row>
    <row r="47" s="3" customFormat="true" ht="76.7" hidden="false" customHeight="false" outlineLevel="0" collapsed="false">
      <c r="A47" s="32" t="s">
        <v>158</v>
      </c>
      <c r="B47" s="70" t="n">
        <v>201111023106</v>
      </c>
      <c r="C47" s="34"/>
      <c r="D47" s="53"/>
      <c r="E47" s="36"/>
      <c r="F47" s="36"/>
      <c r="G47" s="36"/>
      <c r="H47" s="36"/>
      <c r="I47" s="38"/>
      <c r="J47" s="36"/>
      <c r="K47" s="36"/>
      <c r="L47" s="36"/>
      <c r="M47" s="36"/>
      <c r="N47" s="39"/>
      <c r="O47" s="39"/>
      <c r="P47" s="39"/>
      <c r="Q47" s="41"/>
      <c r="R47" s="41"/>
      <c r="S47" s="42"/>
      <c r="T47" s="54"/>
      <c r="U47" s="54"/>
      <c r="V47" s="42"/>
      <c r="W47" s="54"/>
      <c r="X47" s="54"/>
      <c r="Y47" s="113"/>
      <c r="Z47" s="54"/>
      <c r="AA47" s="54"/>
      <c r="AB47" s="113"/>
      <c r="AC47" s="54"/>
      <c r="AD47" s="54"/>
      <c r="AE47" s="113"/>
      <c r="AF47" s="54"/>
      <c r="AG47" s="54"/>
      <c r="AH47" s="113"/>
      <c r="AI47" s="54"/>
      <c r="AJ47" s="54"/>
      <c r="AK47" s="49"/>
      <c r="AL47" s="36"/>
      <c r="AM47" s="36"/>
      <c r="AN47" s="36"/>
      <c r="AO47" s="78"/>
      <c r="AP47" s="36" t="s">
        <v>208</v>
      </c>
      <c r="AQ47" s="110"/>
      <c r="AR47" s="36" t="n">
        <v>0</v>
      </c>
      <c r="AS47" s="111" t="n">
        <v>0</v>
      </c>
      <c r="AT47" s="39" t="n">
        <v>41443</v>
      </c>
      <c r="AMJ47" s="0"/>
    </row>
    <row r="48" s="3" customFormat="true" ht="141.25" hidden="false" customHeight="false" outlineLevel="0" collapsed="false">
      <c r="A48" s="32" t="s">
        <v>161</v>
      </c>
      <c r="B48" s="70" t="n">
        <v>201111023107</v>
      </c>
      <c r="C48" s="34"/>
      <c r="D48" s="53"/>
      <c r="E48" s="36"/>
      <c r="F48" s="36"/>
      <c r="G48" s="36"/>
      <c r="H48" s="36"/>
      <c r="I48" s="38"/>
      <c r="J48" s="36"/>
      <c r="K48" s="36"/>
      <c r="L48" s="36"/>
      <c r="M48" s="36"/>
      <c r="N48" s="39"/>
      <c r="O48" s="39"/>
      <c r="P48" s="39"/>
      <c r="Q48" s="41"/>
      <c r="R48" s="41"/>
      <c r="S48" s="42"/>
      <c r="T48" s="54"/>
      <c r="U48" s="54"/>
      <c r="V48" s="42"/>
      <c r="W48" s="54"/>
      <c r="X48" s="54"/>
      <c r="Y48" s="113"/>
      <c r="Z48" s="54"/>
      <c r="AA48" s="54"/>
      <c r="AB48" s="113"/>
      <c r="AC48" s="54"/>
      <c r="AD48" s="54"/>
      <c r="AE48" s="113"/>
      <c r="AF48" s="54"/>
      <c r="AG48" s="54"/>
      <c r="AH48" s="113"/>
      <c r="AI48" s="54"/>
      <c r="AJ48" s="54"/>
      <c r="AK48" s="49"/>
      <c r="AL48" s="36"/>
      <c r="AM48" s="36"/>
      <c r="AN48" s="36"/>
      <c r="AO48" s="78"/>
      <c r="AP48" s="36" t="s">
        <v>209</v>
      </c>
      <c r="AQ48" s="110"/>
      <c r="AR48" s="36" t="n">
        <v>0</v>
      </c>
      <c r="AS48" s="112" t="n">
        <f aca="false">98598.24+54400+40000+450000</f>
        <v>642998.24</v>
      </c>
      <c r="AT48" s="39" t="n">
        <v>41583</v>
      </c>
      <c r="AMJ48" s="0"/>
    </row>
    <row r="49" s="3" customFormat="true" ht="85.45" hidden="false" customHeight="false" outlineLevel="0" collapsed="false">
      <c r="A49" s="32" t="s">
        <v>162</v>
      </c>
      <c r="B49" s="70" t="n">
        <v>201111023108</v>
      </c>
      <c r="C49" s="34"/>
      <c r="D49" s="53"/>
      <c r="E49" s="36"/>
      <c r="F49" s="36"/>
      <c r="G49" s="36"/>
      <c r="H49" s="36"/>
      <c r="I49" s="38"/>
      <c r="J49" s="36"/>
      <c r="K49" s="36"/>
      <c r="L49" s="36"/>
      <c r="M49" s="36"/>
      <c r="N49" s="39"/>
      <c r="O49" s="39"/>
      <c r="P49" s="39"/>
      <c r="Q49" s="41"/>
      <c r="R49" s="41"/>
      <c r="S49" s="42"/>
      <c r="T49" s="54"/>
      <c r="U49" s="54"/>
      <c r="V49" s="42"/>
      <c r="W49" s="54"/>
      <c r="X49" s="54"/>
      <c r="Y49" s="113"/>
      <c r="Z49" s="54"/>
      <c r="AA49" s="54"/>
      <c r="AB49" s="113"/>
      <c r="AC49" s="54"/>
      <c r="AD49" s="54"/>
      <c r="AE49" s="113"/>
      <c r="AF49" s="54"/>
      <c r="AG49" s="54"/>
      <c r="AH49" s="113"/>
      <c r="AI49" s="54"/>
      <c r="AJ49" s="54"/>
      <c r="AK49" s="49"/>
      <c r="AL49" s="36"/>
      <c r="AM49" s="36"/>
      <c r="AN49" s="36"/>
      <c r="AO49" s="78"/>
      <c r="AP49" s="36" t="s">
        <v>210</v>
      </c>
      <c r="AQ49" s="110"/>
      <c r="AR49" s="36" t="n">
        <v>0</v>
      </c>
      <c r="AS49" s="112" t="n">
        <v>921370</v>
      </c>
      <c r="AT49" s="39" t="n">
        <v>41674</v>
      </c>
      <c r="AMJ49" s="0"/>
    </row>
    <row r="50" s="3" customFormat="true" ht="76.7" hidden="false" customHeight="false" outlineLevel="0" collapsed="false">
      <c r="A50" s="32" t="s">
        <v>165</v>
      </c>
      <c r="B50" s="70" t="n">
        <v>201111023109</v>
      </c>
      <c r="C50" s="34"/>
      <c r="D50" s="53"/>
      <c r="E50" s="36"/>
      <c r="F50" s="36"/>
      <c r="G50" s="36"/>
      <c r="H50" s="36"/>
      <c r="I50" s="38"/>
      <c r="J50" s="36"/>
      <c r="K50" s="36"/>
      <c r="L50" s="36"/>
      <c r="M50" s="36"/>
      <c r="N50" s="39"/>
      <c r="O50" s="39"/>
      <c r="P50" s="39"/>
      <c r="Q50" s="41"/>
      <c r="R50" s="41"/>
      <c r="S50" s="42"/>
      <c r="T50" s="54"/>
      <c r="U50" s="54"/>
      <c r="V50" s="42"/>
      <c r="W50" s="54"/>
      <c r="X50" s="54"/>
      <c r="Y50" s="113"/>
      <c r="Z50" s="54"/>
      <c r="AA50" s="54"/>
      <c r="AB50" s="114"/>
      <c r="AC50" s="54"/>
      <c r="AD50" s="54"/>
      <c r="AE50" s="114"/>
      <c r="AF50" s="54"/>
      <c r="AG50" s="54"/>
      <c r="AH50" s="113"/>
      <c r="AI50" s="54"/>
      <c r="AJ50" s="54"/>
      <c r="AK50" s="49"/>
      <c r="AL50" s="36"/>
      <c r="AM50" s="36"/>
      <c r="AN50" s="36"/>
      <c r="AO50" s="78"/>
      <c r="AP50" s="36" t="s">
        <v>208</v>
      </c>
      <c r="AQ50" s="110"/>
      <c r="AR50" s="36" t="n">
        <v>0</v>
      </c>
      <c r="AS50" s="111" t="n">
        <v>0</v>
      </c>
      <c r="AT50" s="39" t="n">
        <v>42520</v>
      </c>
      <c r="AMJ50" s="0"/>
    </row>
    <row r="51" s="3" customFormat="true" ht="83.7" hidden="false" customHeight="false" outlineLevel="0" collapsed="false">
      <c r="A51" s="32" t="s">
        <v>166</v>
      </c>
      <c r="B51" s="70" t="n">
        <v>201111023110</v>
      </c>
      <c r="C51" s="34"/>
      <c r="D51" s="53"/>
      <c r="E51" s="36"/>
      <c r="F51" s="36"/>
      <c r="G51" s="36"/>
      <c r="H51" s="36"/>
      <c r="I51" s="38"/>
      <c r="J51" s="36"/>
      <c r="K51" s="36"/>
      <c r="L51" s="36"/>
      <c r="M51" s="36"/>
      <c r="N51" s="39"/>
      <c r="O51" s="39"/>
      <c r="P51" s="39"/>
      <c r="Q51" s="41"/>
      <c r="R51" s="41"/>
      <c r="S51" s="42"/>
      <c r="T51" s="54"/>
      <c r="U51" s="54"/>
      <c r="V51" s="42"/>
      <c r="W51" s="54"/>
      <c r="X51" s="54"/>
      <c r="Y51" s="113"/>
      <c r="Z51" s="54"/>
      <c r="AA51" s="54"/>
      <c r="AB51" s="114"/>
      <c r="AC51" s="54"/>
      <c r="AD51" s="54"/>
      <c r="AE51" s="114"/>
      <c r="AF51" s="54"/>
      <c r="AG51" s="54"/>
      <c r="AH51" s="114"/>
      <c r="AI51" s="54"/>
      <c r="AJ51" s="54"/>
      <c r="AK51" s="49"/>
      <c r="AL51" s="36"/>
      <c r="AM51" s="36"/>
      <c r="AN51" s="36"/>
      <c r="AO51" s="78"/>
      <c r="AP51" s="36" t="s">
        <v>208</v>
      </c>
      <c r="AQ51" s="110"/>
      <c r="AR51" s="36" t="n">
        <v>0</v>
      </c>
      <c r="AS51" s="111" t="n">
        <v>0</v>
      </c>
      <c r="AT51" s="39" t="n">
        <v>43227</v>
      </c>
      <c r="AMJ51" s="0"/>
    </row>
    <row r="52" s="3" customFormat="true" ht="83.7" hidden="false" customHeight="false" outlineLevel="0" collapsed="false">
      <c r="A52" s="32" t="s">
        <v>168</v>
      </c>
      <c r="B52" s="70" t="n">
        <v>201111023111</v>
      </c>
      <c r="C52" s="34"/>
      <c r="D52" s="53"/>
      <c r="E52" s="36"/>
      <c r="F52" s="36"/>
      <c r="G52" s="36"/>
      <c r="H52" s="36"/>
      <c r="I52" s="38"/>
      <c r="J52" s="36"/>
      <c r="K52" s="36"/>
      <c r="L52" s="36"/>
      <c r="M52" s="36"/>
      <c r="N52" s="39"/>
      <c r="O52" s="39"/>
      <c r="P52" s="39"/>
      <c r="Q52" s="41"/>
      <c r="R52" s="41"/>
      <c r="S52" s="42"/>
      <c r="T52" s="54"/>
      <c r="U52" s="54"/>
      <c r="V52" s="42"/>
      <c r="W52" s="54"/>
      <c r="X52" s="54"/>
      <c r="Y52" s="42"/>
      <c r="Z52" s="54"/>
      <c r="AA52" s="54"/>
      <c r="AB52" s="114"/>
      <c r="AC52" s="54"/>
      <c r="AD52" s="54"/>
      <c r="AE52" s="114"/>
      <c r="AF52" s="54"/>
      <c r="AG52" s="54"/>
      <c r="AH52" s="114"/>
      <c r="AI52" s="54"/>
      <c r="AJ52" s="54"/>
      <c r="AK52" s="49"/>
      <c r="AL52" s="36"/>
      <c r="AM52" s="36"/>
      <c r="AN52" s="36"/>
      <c r="AO52" s="78"/>
      <c r="AP52" s="36" t="s">
        <v>211</v>
      </c>
      <c r="AQ52" s="110"/>
      <c r="AR52" s="36" t="n">
        <v>0</v>
      </c>
      <c r="AS52" s="111" t="n">
        <v>0</v>
      </c>
      <c r="AT52" s="39" t="n">
        <v>43299</v>
      </c>
      <c r="AMJ52" s="0"/>
    </row>
    <row r="53" s="3" customFormat="true" ht="99.4" hidden="false" customHeight="false" outlineLevel="0" collapsed="false">
      <c r="A53" s="32" t="s">
        <v>69</v>
      </c>
      <c r="B53" s="108" t="n">
        <v>2016160087400</v>
      </c>
      <c r="C53" s="34"/>
      <c r="D53" s="53" t="s">
        <v>193</v>
      </c>
      <c r="E53" s="36" t="s">
        <v>70</v>
      </c>
      <c r="F53" s="36" t="s">
        <v>71</v>
      </c>
      <c r="G53" s="36" t="s">
        <v>212</v>
      </c>
      <c r="H53" s="36" t="s">
        <v>124</v>
      </c>
      <c r="I53" s="38"/>
      <c r="J53" s="36" t="n">
        <v>13055</v>
      </c>
      <c r="K53" s="36" t="s">
        <v>74</v>
      </c>
      <c r="L53" s="36" t="s">
        <v>195</v>
      </c>
      <c r="M53" s="36" t="n">
        <v>72</v>
      </c>
      <c r="N53" s="39" t="n">
        <v>42670</v>
      </c>
      <c r="O53" s="40" t="s">
        <v>76</v>
      </c>
      <c r="P53" s="39" t="n">
        <v>42676</v>
      </c>
      <c r="Q53" s="41" t="n">
        <v>3920000</v>
      </c>
      <c r="R53" s="41" t="n">
        <v>3665000</v>
      </c>
      <c r="S53" s="42"/>
      <c r="T53" s="40" t="s">
        <v>76</v>
      </c>
      <c r="U53" s="54" t="n">
        <v>43863</v>
      </c>
      <c r="V53" s="42"/>
      <c r="W53" s="54" t="s">
        <v>213</v>
      </c>
      <c r="X53" s="54" t="n">
        <v>15</v>
      </c>
      <c r="Y53" s="109"/>
      <c r="Z53" s="54" t="s">
        <v>214</v>
      </c>
      <c r="AA53" s="54" t="n">
        <v>2</v>
      </c>
      <c r="AB53" s="74"/>
      <c r="AC53" s="54" t="s">
        <v>215</v>
      </c>
      <c r="AD53" s="54" t="n">
        <v>150</v>
      </c>
      <c r="AE53" s="74"/>
      <c r="AF53" s="54" t="s">
        <v>216</v>
      </c>
      <c r="AG53" s="54" t="n">
        <v>100</v>
      </c>
      <c r="AH53" s="74"/>
      <c r="AI53" s="54"/>
      <c r="AJ53" s="54"/>
      <c r="AK53" s="49"/>
      <c r="AL53" s="36" t="n">
        <v>38438260200017</v>
      </c>
      <c r="AM53" s="36" t="s">
        <v>45</v>
      </c>
      <c r="AN53" s="36" t="s">
        <v>217</v>
      </c>
      <c r="AO53" s="78"/>
      <c r="AP53" s="36"/>
      <c r="AQ53" s="36"/>
      <c r="AR53" s="36"/>
      <c r="AS53" s="36"/>
      <c r="AT53" s="36"/>
      <c r="AMJ53" s="0"/>
    </row>
    <row r="54" s="3" customFormat="true" ht="84.55" hidden="false" customHeight="false" outlineLevel="0" collapsed="false">
      <c r="A54" s="32" t="s">
        <v>69</v>
      </c>
      <c r="B54" s="108" t="n">
        <v>201717022000</v>
      </c>
      <c r="C54" s="34"/>
      <c r="D54" s="53" t="s">
        <v>193</v>
      </c>
      <c r="E54" s="36" t="s">
        <v>70</v>
      </c>
      <c r="F54" s="36" t="s">
        <v>71</v>
      </c>
      <c r="G54" s="36" t="s">
        <v>218</v>
      </c>
      <c r="H54" s="36" t="s">
        <v>176</v>
      </c>
      <c r="I54" s="38"/>
      <c r="J54" s="36" t="n">
        <v>13055</v>
      </c>
      <c r="K54" s="36" t="s">
        <v>125</v>
      </c>
      <c r="L54" s="36" t="s">
        <v>126</v>
      </c>
      <c r="M54" s="36" t="n">
        <v>72</v>
      </c>
      <c r="N54" s="39" t="n">
        <v>42786</v>
      </c>
      <c r="O54" s="40" t="s">
        <v>76</v>
      </c>
      <c r="P54" s="39" t="n">
        <v>42811</v>
      </c>
      <c r="Q54" s="41" t="n">
        <v>6850364</v>
      </c>
      <c r="R54" s="41" t="n">
        <v>1921162</v>
      </c>
      <c r="S54" s="42"/>
      <c r="T54" s="40" t="s">
        <v>76</v>
      </c>
      <c r="U54" s="115" t="n">
        <v>503002</v>
      </c>
      <c r="V54" s="42"/>
      <c r="W54" s="43" t="s">
        <v>219</v>
      </c>
      <c r="X54" s="43" t="n">
        <v>6.9</v>
      </c>
      <c r="Y54" s="109"/>
      <c r="Z54" s="43" t="s">
        <v>220</v>
      </c>
      <c r="AA54" s="43" t="n">
        <v>4.4</v>
      </c>
      <c r="AB54" s="74"/>
      <c r="AC54" s="43" t="s">
        <v>221</v>
      </c>
      <c r="AD54" s="43" t="n">
        <v>4</v>
      </c>
      <c r="AE54" s="116"/>
      <c r="AF54" s="43" t="s">
        <v>222</v>
      </c>
      <c r="AG54" s="43" t="n">
        <v>7.7</v>
      </c>
      <c r="AH54" s="109"/>
      <c r="AI54" s="43" t="s">
        <v>223</v>
      </c>
      <c r="AJ54" s="43" t="n">
        <v>6</v>
      </c>
      <c r="AK54" s="49"/>
      <c r="AL54" s="36" t="n">
        <v>83041983400015</v>
      </c>
      <c r="AM54" s="36" t="s">
        <v>45</v>
      </c>
      <c r="AN54" s="36" t="s">
        <v>224</v>
      </c>
      <c r="AO54" s="78"/>
      <c r="AP54" s="36"/>
      <c r="AQ54" s="36"/>
      <c r="AR54" s="36"/>
      <c r="AS54" s="36"/>
      <c r="AT54" s="36"/>
      <c r="AMJ54" s="0"/>
    </row>
    <row r="55" s="3" customFormat="true" ht="76.7" hidden="false" customHeight="false" outlineLevel="0" collapsed="false">
      <c r="A55" s="32" t="s">
        <v>86</v>
      </c>
      <c r="B55" s="70" t="n">
        <v>201717022001</v>
      </c>
      <c r="C55" s="34"/>
      <c r="D55" s="53"/>
      <c r="E55" s="36"/>
      <c r="F55" s="36"/>
      <c r="G55" s="36"/>
      <c r="H55" s="36"/>
      <c r="I55" s="38"/>
      <c r="J55" s="36"/>
      <c r="K55" s="36"/>
      <c r="L55" s="36"/>
      <c r="M55" s="36"/>
      <c r="N55" s="39"/>
      <c r="O55" s="39"/>
      <c r="P55" s="39"/>
      <c r="Q55" s="41"/>
      <c r="R55" s="41"/>
      <c r="S55" s="42"/>
      <c r="T55" s="54"/>
      <c r="U55" s="54"/>
      <c r="V55" s="42"/>
      <c r="W55" s="54"/>
      <c r="X55" s="54"/>
      <c r="Y55" s="109"/>
      <c r="Z55" s="54"/>
      <c r="AA55" s="54"/>
      <c r="AB55" s="74"/>
      <c r="AC55" s="54"/>
      <c r="AD55" s="54"/>
      <c r="AE55" s="74"/>
      <c r="AF55" s="54"/>
      <c r="AG55" s="54"/>
      <c r="AH55" s="74"/>
      <c r="AI55" s="54"/>
      <c r="AJ55" s="54"/>
      <c r="AK55" s="49"/>
      <c r="AL55" s="36"/>
      <c r="AM55" s="36"/>
      <c r="AN55" s="36"/>
      <c r="AO55" s="78"/>
      <c r="AP55" s="36" t="s">
        <v>225</v>
      </c>
      <c r="AQ55" s="110"/>
      <c r="AR55" s="36" t="n">
        <v>0</v>
      </c>
      <c r="AS55" s="36" t="s">
        <v>88</v>
      </c>
      <c r="AT55" s="39" t="n">
        <v>42917</v>
      </c>
      <c r="AMJ55" s="0"/>
    </row>
    <row r="56" s="3" customFormat="true" ht="141.25" hidden="false" customHeight="false" outlineLevel="0" collapsed="false">
      <c r="A56" s="32" t="s">
        <v>69</v>
      </c>
      <c r="B56" s="117" t="s">
        <v>226</v>
      </c>
      <c r="C56" s="118" t="s">
        <v>227</v>
      </c>
      <c r="D56" s="53" t="s">
        <v>193</v>
      </c>
      <c r="E56" s="36" t="s">
        <v>70</v>
      </c>
      <c r="F56" s="36" t="s">
        <v>71</v>
      </c>
      <c r="G56" s="36" t="s">
        <v>228</v>
      </c>
      <c r="H56" s="67" t="s">
        <v>176</v>
      </c>
      <c r="I56" s="34"/>
      <c r="J56" s="36" t="n">
        <v>13055</v>
      </c>
      <c r="K56" s="36" t="s">
        <v>125</v>
      </c>
      <c r="L56" s="36" t="s">
        <v>126</v>
      </c>
      <c r="M56" s="36" t="n">
        <v>60</v>
      </c>
      <c r="N56" s="83" t="n">
        <v>43544</v>
      </c>
      <c r="O56" s="83" t="s">
        <v>136</v>
      </c>
      <c r="P56" s="39" t="n">
        <v>43556</v>
      </c>
      <c r="Q56" s="43" t="n">
        <v>20944914</v>
      </c>
      <c r="R56" s="43" t="n">
        <v>20944914</v>
      </c>
      <c r="S56" s="85" t="s">
        <v>227</v>
      </c>
      <c r="T56" s="76" t="s">
        <v>136</v>
      </c>
      <c r="U56" s="41" t="n">
        <v>4341517</v>
      </c>
      <c r="V56" s="85" t="s">
        <v>229</v>
      </c>
      <c r="W56" s="84" t="s">
        <v>230</v>
      </c>
      <c r="X56" s="41" t="n">
        <v>130</v>
      </c>
      <c r="Y56" s="34" t="s">
        <v>227</v>
      </c>
      <c r="Z56" s="36" t="s">
        <v>231</v>
      </c>
      <c r="AA56" s="41" t="n">
        <v>270</v>
      </c>
      <c r="AB56" s="119"/>
      <c r="AC56" s="36" t="s">
        <v>232</v>
      </c>
      <c r="AD56" s="41" t="n">
        <v>120</v>
      </c>
      <c r="AE56" s="119"/>
      <c r="AF56" s="36" t="s">
        <v>233</v>
      </c>
      <c r="AG56" s="41" t="n">
        <v>0.5</v>
      </c>
      <c r="AH56" s="119"/>
      <c r="AI56" s="36" t="s">
        <v>234</v>
      </c>
      <c r="AJ56" s="41" t="n">
        <v>17</v>
      </c>
      <c r="AK56" s="120"/>
      <c r="AL56" s="36" t="n">
        <v>50905897000047</v>
      </c>
      <c r="AM56" s="36" t="s">
        <v>45</v>
      </c>
      <c r="AN56" s="36" t="s">
        <v>235</v>
      </c>
      <c r="AO56" s="78"/>
      <c r="AP56" s="36"/>
      <c r="AQ56" s="36"/>
      <c r="AR56" s="36"/>
      <c r="AS56" s="36"/>
      <c r="AT56" s="36"/>
      <c r="AJW56" s="2"/>
      <c r="AJX56" s="2"/>
      <c r="AJY56" s="2"/>
      <c r="AJZ56" s="2"/>
      <c r="AKA56" s="2"/>
      <c r="AKB56" s="2"/>
      <c r="AKC56" s="2"/>
      <c r="AKD56" s="2"/>
      <c r="AKE56" s="2"/>
      <c r="AKF56" s="2"/>
      <c r="AKG56" s="2"/>
      <c r="AKH56" s="2"/>
      <c r="AKI56" s="2"/>
      <c r="AKJ56" s="2"/>
      <c r="AKK56" s="2"/>
      <c r="AKL56" s="2"/>
      <c r="AKM56" s="2"/>
      <c r="AKN56" s="2"/>
      <c r="AMJ56" s="0"/>
    </row>
    <row r="57" s="3" customFormat="true" ht="113.35" hidden="false" customHeight="false" outlineLevel="0" collapsed="false">
      <c r="A57" s="32" t="s">
        <v>86</v>
      </c>
      <c r="B57" s="108" t="n">
        <v>201919028101</v>
      </c>
      <c r="C57" s="34"/>
      <c r="D57" s="53"/>
      <c r="E57" s="36"/>
      <c r="F57" s="53"/>
      <c r="G57" s="84"/>
      <c r="H57" s="36"/>
      <c r="I57" s="34"/>
      <c r="J57" s="36"/>
      <c r="K57" s="36"/>
      <c r="L57" s="36"/>
      <c r="M57" s="36"/>
      <c r="N57" s="39"/>
      <c r="O57" s="39"/>
      <c r="P57" s="39"/>
      <c r="Q57" s="41"/>
      <c r="R57" s="41"/>
      <c r="S57" s="85"/>
      <c r="T57" s="41"/>
      <c r="U57" s="41"/>
      <c r="V57" s="85"/>
      <c r="W57" s="41"/>
      <c r="X57" s="41"/>
      <c r="Y57" s="34"/>
      <c r="Z57" s="36"/>
      <c r="AA57" s="41"/>
      <c r="AB57" s="36"/>
      <c r="AC57" s="36"/>
      <c r="AD57" s="81"/>
      <c r="AE57" s="79"/>
      <c r="AF57" s="82"/>
      <c r="AG57" s="81"/>
      <c r="AH57" s="79"/>
      <c r="AI57" s="37"/>
      <c r="AJ57" s="121"/>
      <c r="AK57" s="122"/>
      <c r="AL57" s="36"/>
      <c r="AM57" s="36"/>
      <c r="AN57" s="36"/>
      <c r="AO57" s="123"/>
      <c r="AP57" s="84" t="s">
        <v>236</v>
      </c>
      <c r="AQ57" s="124" t="s">
        <v>136</v>
      </c>
      <c r="AR57" s="36" t="n">
        <v>0</v>
      </c>
      <c r="AS57" s="36" t="s">
        <v>88</v>
      </c>
      <c r="AT57" s="39" t="n">
        <v>43882</v>
      </c>
      <c r="AJW57" s="2"/>
      <c r="AJX57" s="2"/>
      <c r="AJY57" s="2"/>
      <c r="AJZ57" s="2"/>
      <c r="AKA57" s="2"/>
      <c r="AKB57" s="2"/>
      <c r="AKC57" s="2"/>
      <c r="AKD57" s="2"/>
      <c r="AKE57" s="2"/>
      <c r="AKF57" s="2"/>
      <c r="AKG57" s="2"/>
      <c r="AKH57" s="2"/>
      <c r="AKI57" s="2"/>
      <c r="AKJ57" s="2"/>
      <c r="AKK57" s="2"/>
      <c r="AKL57" s="2"/>
      <c r="AKM57" s="2"/>
      <c r="AKN57" s="2"/>
      <c r="AMJ57" s="0"/>
    </row>
    <row r="58" s="3" customFormat="true" ht="138" hidden="false" customHeight="true" outlineLevel="0" collapsed="false">
      <c r="A58" s="32" t="s">
        <v>69</v>
      </c>
      <c r="B58" s="33" t="n">
        <v>201919008400</v>
      </c>
      <c r="C58" s="34"/>
      <c r="D58" s="53" t="s">
        <v>193</v>
      </c>
      <c r="E58" s="36" t="s">
        <v>70</v>
      </c>
      <c r="F58" s="36" t="s">
        <v>71</v>
      </c>
      <c r="G58" s="36" t="s">
        <v>237</v>
      </c>
      <c r="H58" s="36" t="s">
        <v>176</v>
      </c>
      <c r="I58" s="38"/>
      <c r="J58" s="36" t="n">
        <v>13055</v>
      </c>
      <c r="K58" s="36" t="s">
        <v>125</v>
      </c>
      <c r="L58" s="36" t="s">
        <v>126</v>
      </c>
      <c r="M58" s="36" t="n">
        <v>5</v>
      </c>
      <c r="N58" s="39" t="n">
        <v>43496</v>
      </c>
      <c r="O58" s="40" t="s">
        <v>76</v>
      </c>
      <c r="P58" s="39" t="n">
        <v>43536</v>
      </c>
      <c r="Q58" s="41" t="n">
        <v>17867150</v>
      </c>
      <c r="R58" s="41" t="n">
        <v>0</v>
      </c>
      <c r="S58" s="42"/>
      <c r="T58" s="40" t="s">
        <v>76</v>
      </c>
      <c r="U58" s="54" t="n">
        <v>36085</v>
      </c>
      <c r="V58" s="38" t="s">
        <v>238</v>
      </c>
      <c r="W58" s="125" t="s">
        <v>239</v>
      </c>
      <c r="X58" s="54" t="s">
        <v>240</v>
      </c>
      <c r="Y58" s="126"/>
      <c r="Z58" s="125" t="s">
        <v>241</v>
      </c>
      <c r="AA58" s="54" t="n">
        <v>126</v>
      </c>
      <c r="AB58" s="74"/>
      <c r="AC58" s="125" t="s">
        <v>242</v>
      </c>
      <c r="AD58" s="54" t="n">
        <v>126</v>
      </c>
      <c r="AE58" s="126"/>
      <c r="AF58" s="125" t="s">
        <v>243</v>
      </c>
      <c r="AG58" s="54" t="n">
        <v>10</v>
      </c>
      <c r="AH58" s="126"/>
      <c r="AI58" s="125" t="s">
        <v>244</v>
      </c>
      <c r="AJ58" s="54" t="n">
        <v>61</v>
      </c>
      <c r="AK58" s="49"/>
      <c r="AL58" s="36" t="s">
        <v>245</v>
      </c>
      <c r="AM58" s="36" t="s">
        <v>45</v>
      </c>
      <c r="AN58" s="36" t="s">
        <v>246</v>
      </c>
      <c r="AO58" s="78"/>
      <c r="AP58" s="36"/>
      <c r="AQ58" s="36"/>
      <c r="AR58" s="36"/>
      <c r="AS58" s="36"/>
      <c r="AT58" s="79"/>
      <c r="AMJ58" s="0"/>
    </row>
    <row r="59" s="3" customFormat="true" ht="99.4" hidden="false" customHeight="false" outlineLevel="0" collapsed="false">
      <c r="A59" s="32" t="s">
        <v>86</v>
      </c>
      <c r="B59" s="33" t="n">
        <v>201919008401</v>
      </c>
      <c r="C59" s="34"/>
      <c r="D59" s="53"/>
      <c r="E59" s="36"/>
      <c r="F59" s="36"/>
      <c r="G59" s="36"/>
      <c r="H59" s="36"/>
      <c r="I59" s="38"/>
      <c r="J59" s="36"/>
      <c r="K59" s="36"/>
      <c r="L59" s="36"/>
      <c r="M59" s="36"/>
      <c r="N59" s="79"/>
      <c r="O59" s="39"/>
      <c r="P59" s="79"/>
      <c r="Q59" s="41"/>
      <c r="R59" s="41"/>
      <c r="S59" s="42"/>
      <c r="T59" s="54"/>
      <c r="U59" s="54"/>
      <c r="V59" s="42"/>
      <c r="W59" s="54"/>
      <c r="X59" s="54"/>
      <c r="Y59" s="113"/>
      <c r="Z59" s="54"/>
      <c r="AA59" s="54"/>
      <c r="AB59" s="74"/>
      <c r="AC59" s="54"/>
      <c r="AD59" s="54"/>
      <c r="AE59" s="127"/>
      <c r="AF59" s="54"/>
      <c r="AG59" s="54"/>
      <c r="AH59" s="113"/>
      <c r="AI59" s="54"/>
      <c r="AJ59" s="54"/>
      <c r="AK59" s="49"/>
      <c r="AL59" s="36"/>
      <c r="AM59" s="36"/>
      <c r="AN59" s="36"/>
      <c r="AO59" s="78"/>
      <c r="AP59" s="128" t="s">
        <v>247</v>
      </c>
      <c r="AQ59" s="129" t="s">
        <v>76</v>
      </c>
      <c r="AR59" s="36" t="n">
        <v>0</v>
      </c>
      <c r="AS59" s="36" t="s">
        <v>88</v>
      </c>
      <c r="AT59" s="39" t="n">
        <v>43507</v>
      </c>
      <c r="AMJ59" s="0"/>
    </row>
    <row r="60" s="3" customFormat="true" ht="113.35" hidden="false" customHeight="false" outlineLevel="0" collapsed="false">
      <c r="A60" s="32" t="s">
        <v>119</v>
      </c>
      <c r="B60" s="33" t="n">
        <v>201919008402</v>
      </c>
      <c r="C60" s="34"/>
      <c r="D60" s="53"/>
      <c r="E60" s="36"/>
      <c r="F60" s="36"/>
      <c r="G60" s="36"/>
      <c r="H60" s="36"/>
      <c r="I60" s="38"/>
      <c r="J60" s="36"/>
      <c r="K60" s="36"/>
      <c r="L60" s="36"/>
      <c r="M60" s="36"/>
      <c r="N60" s="39"/>
      <c r="O60" s="39"/>
      <c r="P60" s="39"/>
      <c r="Q60" s="41"/>
      <c r="R60" s="41"/>
      <c r="S60" s="42"/>
      <c r="T60" s="54"/>
      <c r="U60" s="54"/>
      <c r="V60" s="42"/>
      <c r="W60" s="54"/>
      <c r="X60" s="54"/>
      <c r="Y60" s="113"/>
      <c r="Z60" s="54"/>
      <c r="AA60" s="54"/>
      <c r="AB60" s="74"/>
      <c r="AC60" s="54"/>
      <c r="AD60" s="54"/>
      <c r="AE60" s="127"/>
      <c r="AF60" s="54"/>
      <c r="AG60" s="54"/>
      <c r="AH60" s="113"/>
      <c r="AI60" s="54"/>
      <c r="AJ60" s="54"/>
      <c r="AK60" s="49"/>
      <c r="AL60" s="36"/>
      <c r="AM60" s="36"/>
      <c r="AN60" s="36"/>
      <c r="AO60" s="78"/>
      <c r="AP60" s="53" t="s">
        <v>248</v>
      </c>
      <c r="AQ60" s="129" t="s">
        <v>76</v>
      </c>
      <c r="AR60" s="36" t="n">
        <v>0</v>
      </c>
      <c r="AS60" s="36" t="s">
        <v>88</v>
      </c>
      <c r="AT60" s="39" t="n">
        <v>43724</v>
      </c>
      <c r="AMJ60" s="0"/>
    </row>
    <row r="61" s="138" customFormat="true" ht="174.3" hidden="false" customHeight="true" outlineLevel="0" collapsed="false">
      <c r="A61" s="130" t="s">
        <v>69</v>
      </c>
      <c r="B61" s="108" t="n">
        <v>201818062200</v>
      </c>
      <c r="C61" s="122"/>
      <c r="D61" s="53" t="s">
        <v>193</v>
      </c>
      <c r="E61" s="36" t="s">
        <v>70</v>
      </c>
      <c r="F61" s="36" t="s">
        <v>71</v>
      </c>
      <c r="G61" s="37" t="s">
        <v>249</v>
      </c>
      <c r="H61" s="122" t="s">
        <v>124</v>
      </c>
      <c r="I61" s="131"/>
      <c r="J61" s="122" t="n">
        <v>13055</v>
      </c>
      <c r="K61" s="36" t="s">
        <v>74</v>
      </c>
      <c r="L61" s="36" t="s">
        <v>126</v>
      </c>
      <c r="M61" s="122" t="n">
        <v>84</v>
      </c>
      <c r="N61" s="123" t="n">
        <v>43305</v>
      </c>
      <c r="O61" s="40" t="s">
        <v>76</v>
      </c>
      <c r="P61" s="123" t="n">
        <v>43324</v>
      </c>
      <c r="Q61" s="132" t="n">
        <v>146322337</v>
      </c>
      <c r="R61" s="132" t="n">
        <v>4099150</v>
      </c>
      <c r="S61" s="131"/>
      <c r="T61" s="40" t="s">
        <v>76</v>
      </c>
      <c r="U61" s="132" t="s">
        <v>250</v>
      </c>
      <c r="V61" s="131"/>
      <c r="W61" s="36" t="s">
        <v>251</v>
      </c>
      <c r="X61" s="132" t="n">
        <v>3.67</v>
      </c>
      <c r="Y61" s="131"/>
      <c r="Z61" s="36" t="s">
        <v>252</v>
      </c>
      <c r="AA61" s="132" t="n">
        <v>1.83</v>
      </c>
      <c r="AB61" s="131"/>
      <c r="AC61" s="36"/>
      <c r="AD61" s="132"/>
      <c r="AE61" s="133"/>
      <c r="AF61" s="36"/>
      <c r="AG61" s="132"/>
      <c r="AH61" s="133"/>
      <c r="AI61" s="36"/>
      <c r="AJ61" s="132"/>
      <c r="AK61" s="131"/>
      <c r="AL61" s="122" t="n">
        <v>39234308300052</v>
      </c>
      <c r="AM61" s="122" t="s">
        <v>84</v>
      </c>
      <c r="AN61" s="36" t="s">
        <v>253</v>
      </c>
      <c r="AO61" s="134"/>
      <c r="AP61" s="122"/>
      <c r="AQ61" s="135"/>
      <c r="AR61" s="122"/>
      <c r="AS61" s="136"/>
      <c r="AT61" s="137"/>
      <c r="AMJ61" s="0"/>
    </row>
    <row r="62" customFormat="false" ht="67.1" hidden="false" customHeight="false" outlineLevel="0" collapsed="false">
      <c r="A62" s="52" t="s">
        <v>86</v>
      </c>
      <c r="B62" s="139" t="n">
        <v>201818062201</v>
      </c>
      <c r="C62" s="67"/>
      <c r="D62" s="46"/>
      <c r="E62" s="67"/>
      <c r="F62" s="67"/>
      <c r="G62" s="140"/>
      <c r="H62" s="67"/>
      <c r="I62" s="140"/>
      <c r="J62" s="67"/>
      <c r="K62" s="67"/>
      <c r="L62" s="141"/>
      <c r="M62" s="141"/>
      <c r="N62" s="141"/>
      <c r="O62" s="67"/>
      <c r="P62" s="43"/>
      <c r="Q62" s="43"/>
      <c r="R62" s="43"/>
      <c r="S62" s="44"/>
      <c r="T62" s="43"/>
      <c r="U62" s="43"/>
      <c r="V62" s="44"/>
      <c r="W62" s="67"/>
      <c r="X62" s="67"/>
      <c r="Y62" s="140"/>
      <c r="Z62" s="67"/>
      <c r="AA62" s="79"/>
      <c r="AB62" s="142"/>
      <c r="AC62" s="79"/>
      <c r="AD62" s="79"/>
      <c r="AE62" s="143"/>
      <c r="AF62" s="141"/>
      <c r="AG62" s="144"/>
      <c r="AH62" s="145"/>
      <c r="AI62" s="67"/>
      <c r="AJ62" s="67"/>
      <c r="AK62" s="140"/>
      <c r="AL62" s="67"/>
      <c r="AM62" s="141"/>
      <c r="AN62" s="67"/>
      <c r="AO62" s="146"/>
      <c r="AP62" s="46" t="s">
        <v>254</v>
      </c>
      <c r="AQ62" s="141" t="n">
        <v>43727</v>
      </c>
      <c r="AR62" s="67" t="n">
        <v>0</v>
      </c>
      <c r="AS62" s="147" t="s">
        <v>255</v>
      </c>
      <c r="AT62" s="141" t="n">
        <v>43649</v>
      </c>
    </row>
    <row r="63" customFormat="false" ht="67.1" hidden="false" customHeight="false" outlineLevel="0" collapsed="false">
      <c r="A63" s="52" t="s">
        <v>119</v>
      </c>
      <c r="B63" s="139" t="n">
        <v>201818062202</v>
      </c>
      <c r="C63" s="67"/>
      <c r="D63" s="46"/>
      <c r="E63" s="67"/>
      <c r="F63" s="67"/>
      <c r="G63" s="140"/>
      <c r="H63" s="67"/>
      <c r="I63" s="140"/>
      <c r="J63" s="67"/>
      <c r="K63" s="67"/>
      <c r="L63" s="141"/>
      <c r="M63" s="141"/>
      <c r="N63" s="141"/>
      <c r="O63" s="67"/>
      <c r="P63" s="43"/>
      <c r="Q63" s="43"/>
      <c r="R63" s="43"/>
      <c r="S63" s="44"/>
      <c r="T63" s="43"/>
      <c r="U63" s="43"/>
      <c r="V63" s="44"/>
      <c r="W63" s="67"/>
      <c r="X63" s="67"/>
      <c r="Y63" s="140"/>
      <c r="Z63" s="67"/>
      <c r="AA63" s="79"/>
      <c r="AB63" s="142"/>
      <c r="AC63" s="79"/>
      <c r="AD63" s="79"/>
      <c r="AE63" s="148"/>
      <c r="AF63" s="141"/>
      <c r="AG63" s="144"/>
      <c r="AH63" s="145"/>
      <c r="AI63" s="67"/>
      <c r="AJ63" s="67"/>
      <c r="AK63" s="140"/>
      <c r="AL63" s="67"/>
      <c r="AM63" s="141"/>
      <c r="AN63" s="67"/>
      <c r="AO63" s="146"/>
      <c r="AP63" s="46" t="s">
        <v>256</v>
      </c>
      <c r="AQ63" s="141" t="n">
        <v>43860</v>
      </c>
      <c r="AR63" s="67" t="n">
        <v>0</v>
      </c>
      <c r="AS63" s="149" t="s">
        <v>257</v>
      </c>
      <c r="AT63" s="141" t="n">
        <v>43999</v>
      </c>
    </row>
    <row r="64" s="3" customFormat="true" ht="135.9" hidden="false" customHeight="true" outlineLevel="0" collapsed="false">
      <c r="A64" s="32" t="s">
        <v>69</v>
      </c>
      <c r="B64" s="108" t="n">
        <v>201010098100</v>
      </c>
      <c r="C64" s="34"/>
      <c r="D64" s="53" t="s">
        <v>193</v>
      </c>
      <c r="E64" s="36" t="s">
        <v>70</v>
      </c>
      <c r="F64" s="36" t="s">
        <v>258</v>
      </c>
      <c r="G64" s="37" t="s">
        <v>259</v>
      </c>
      <c r="H64" s="36" t="s">
        <v>260</v>
      </c>
      <c r="I64" s="38"/>
      <c r="J64" s="36" t="n">
        <v>13055</v>
      </c>
      <c r="K64" s="36" t="s">
        <v>74</v>
      </c>
      <c r="L64" s="59" t="s">
        <v>75</v>
      </c>
      <c r="M64" s="36" t="n">
        <v>420</v>
      </c>
      <c r="N64" s="39" t="n">
        <v>40476</v>
      </c>
      <c r="O64" s="40" t="s">
        <v>76</v>
      </c>
      <c r="P64" s="39" t="n">
        <v>40477</v>
      </c>
      <c r="Q64" s="41" t="n">
        <v>268400000</v>
      </c>
      <c r="R64" s="41" t="n">
        <v>134767727</v>
      </c>
      <c r="S64" s="54"/>
      <c r="T64" s="39" t="s">
        <v>76</v>
      </c>
      <c r="U64" s="43" t="s">
        <v>261</v>
      </c>
      <c r="V64" s="44" t="s">
        <v>76</v>
      </c>
      <c r="W64" s="43" t="s">
        <v>261</v>
      </c>
      <c r="X64" s="43"/>
      <c r="Y64" s="66"/>
      <c r="Z64" s="67"/>
      <c r="AA64" s="68"/>
      <c r="AB64" s="48"/>
      <c r="AC64" s="67"/>
      <c r="AD64" s="68"/>
      <c r="AE64" s="66"/>
      <c r="AF64" s="67"/>
      <c r="AG64" s="69"/>
      <c r="AH64" s="66"/>
      <c r="AI64" s="67"/>
      <c r="AJ64" s="43"/>
      <c r="AK64" s="71"/>
      <c r="AL64" s="150" t="n">
        <v>52532703700038</v>
      </c>
      <c r="AM64" s="53" t="s">
        <v>84</v>
      </c>
      <c r="AN64" s="36" t="s">
        <v>262</v>
      </c>
      <c r="AO64" s="50"/>
      <c r="AP64" s="36"/>
      <c r="AQ64" s="36"/>
      <c r="AR64" s="36"/>
      <c r="AS64" s="36"/>
      <c r="AT64" s="36"/>
      <c r="AMJ64" s="0"/>
    </row>
    <row r="65" s="3" customFormat="true" ht="67.1" hidden="false" customHeight="false" outlineLevel="0" collapsed="false">
      <c r="A65" s="52" t="s">
        <v>86</v>
      </c>
      <c r="B65" s="139" t="n">
        <v>201010098101</v>
      </c>
      <c r="C65" s="34"/>
      <c r="D65" s="53"/>
      <c r="E65" s="36"/>
      <c r="F65" s="36"/>
      <c r="G65" s="36"/>
      <c r="H65" s="36"/>
      <c r="I65" s="38"/>
      <c r="J65" s="36"/>
      <c r="K65" s="36"/>
      <c r="L65" s="36"/>
      <c r="M65" s="36"/>
      <c r="N65" s="39"/>
      <c r="O65" s="39"/>
      <c r="P65" s="39"/>
      <c r="Q65" s="41"/>
      <c r="R65" s="41"/>
      <c r="S65" s="42"/>
      <c r="T65" s="54"/>
      <c r="U65" s="54"/>
      <c r="V65" s="42"/>
      <c r="W65" s="54"/>
      <c r="X65" s="54"/>
      <c r="Y65" s="72"/>
      <c r="Z65" s="35"/>
      <c r="AA65" s="73"/>
      <c r="AB65" s="74"/>
      <c r="AC65" s="75"/>
      <c r="AD65" s="73"/>
      <c r="AE65" s="72"/>
      <c r="AF65" s="75"/>
      <c r="AG65" s="73"/>
      <c r="AH65" s="72"/>
      <c r="AI65" s="75"/>
      <c r="AJ65" s="73"/>
      <c r="AK65" s="49"/>
      <c r="AL65" s="36"/>
      <c r="AM65" s="36"/>
      <c r="AN65" s="36"/>
      <c r="AO65" s="56"/>
      <c r="AP65" s="67" t="s">
        <v>263</v>
      </c>
      <c r="AQ65" s="141" t="n">
        <v>44541</v>
      </c>
      <c r="AR65" s="67" t="n">
        <v>0</v>
      </c>
      <c r="AS65" s="67" t="n">
        <v>2195000</v>
      </c>
      <c r="AT65" s="141" t="n">
        <v>41264</v>
      </c>
      <c r="AMJ65" s="0"/>
    </row>
    <row r="66" s="3" customFormat="true" ht="67.1" hidden="false" customHeight="false" outlineLevel="0" collapsed="false">
      <c r="A66" s="52" t="s">
        <v>119</v>
      </c>
      <c r="B66" s="139" t="n">
        <v>201010098102</v>
      </c>
      <c r="C66" s="34"/>
      <c r="D66" s="53"/>
      <c r="E66" s="36"/>
      <c r="F66" s="36"/>
      <c r="G66" s="36"/>
      <c r="H66" s="36"/>
      <c r="I66" s="38"/>
      <c r="J66" s="36"/>
      <c r="K66" s="36"/>
      <c r="L66" s="36"/>
      <c r="M66" s="36"/>
      <c r="N66" s="39"/>
      <c r="O66" s="39"/>
      <c r="P66" s="39"/>
      <c r="Q66" s="41"/>
      <c r="R66" s="41"/>
      <c r="S66" s="42"/>
      <c r="T66" s="54"/>
      <c r="U66" s="54"/>
      <c r="V66" s="42"/>
      <c r="W66" s="54"/>
      <c r="X66" s="54"/>
      <c r="Y66" s="72"/>
      <c r="Z66" s="35"/>
      <c r="AA66" s="73"/>
      <c r="AB66" s="74"/>
      <c r="AC66" s="75"/>
      <c r="AD66" s="73"/>
      <c r="AE66" s="72"/>
      <c r="AF66" s="75"/>
      <c r="AG66" s="73"/>
      <c r="AH66" s="72"/>
      <c r="AI66" s="75"/>
      <c r="AJ66" s="73"/>
      <c r="AK66" s="49"/>
      <c r="AL66" s="36"/>
      <c r="AM66" s="36"/>
      <c r="AN66" s="36"/>
      <c r="AO66" s="56"/>
      <c r="AP66" s="67" t="s">
        <v>264</v>
      </c>
      <c r="AQ66" s="141" t="n">
        <v>41822</v>
      </c>
      <c r="AR66" s="67" t="n">
        <v>0</v>
      </c>
      <c r="AS66" s="67" t="s">
        <v>88</v>
      </c>
      <c r="AT66" s="141" t="n">
        <v>41828</v>
      </c>
      <c r="AMJ66" s="0"/>
    </row>
    <row r="67" s="3" customFormat="true" ht="67.1" hidden="false" customHeight="false" outlineLevel="0" collapsed="false">
      <c r="A67" s="52" t="s">
        <v>121</v>
      </c>
      <c r="B67" s="139" t="n">
        <v>201010098103</v>
      </c>
      <c r="C67" s="34"/>
      <c r="D67" s="53"/>
      <c r="E67" s="36"/>
      <c r="F67" s="36"/>
      <c r="G67" s="36"/>
      <c r="H67" s="36"/>
      <c r="I67" s="38"/>
      <c r="J67" s="36"/>
      <c r="K67" s="36"/>
      <c r="L67" s="36"/>
      <c r="M67" s="36"/>
      <c r="N67" s="39"/>
      <c r="O67" s="39"/>
      <c r="P67" s="39"/>
      <c r="Q67" s="41"/>
      <c r="R67" s="41"/>
      <c r="S67" s="42"/>
      <c r="T67" s="54"/>
      <c r="U67" s="54"/>
      <c r="V67" s="42"/>
      <c r="W67" s="54"/>
      <c r="X67" s="54"/>
      <c r="Y67" s="72"/>
      <c r="Z67" s="35"/>
      <c r="AA67" s="73"/>
      <c r="AB67" s="74"/>
      <c r="AC67" s="75"/>
      <c r="AD67" s="73"/>
      <c r="AE67" s="72"/>
      <c r="AF67" s="75"/>
      <c r="AG67" s="73"/>
      <c r="AH67" s="72"/>
      <c r="AI67" s="75"/>
      <c r="AJ67" s="73"/>
      <c r="AK67" s="49"/>
      <c r="AL67" s="36"/>
      <c r="AM67" s="36"/>
      <c r="AN67" s="36"/>
      <c r="AO67" s="56"/>
      <c r="AP67" s="67" t="s">
        <v>265</v>
      </c>
      <c r="AQ67" s="141" t="n">
        <v>43080</v>
      </c>
      <c r="AR67" s="67" t="n">
        <v>0</v>
      </c>
      <c r="AS67" s="67" t="s">
        <v>88</v>
      </c>
      <c r="AT67" s="141" t="n">
        <v>43110</v>
      </c>
      <c r="AMJ67" s="0"/>
    </row>
    <row r="68" s="3" customFormat="true" ht="67.1" hidden="false" customHeight="false" outlineLevel="0" collapsed="false">
      <c r="A68" s="52" t="s">
        <v>155</v>
      </c>
      <c r="B68" s="139" t="n">
        <v>201010098104</v>
      </c>
      <c r="C68" s="34"/>
      <c r="D68" s="53"/>
      <c r="E68" s="36"/>
      <c r="F68" s="36"/>
      <c r="G68" s="36"/>
      <c r="H68" s="36"/>
      <c r="I68" s="38"/>
      <c r="J68" s="36"/>
      <c r="K68" s="36"/>
      <c r="L68" s="36"/>
      <c r="M68" s="36"/>
      <c r="N68" s="39"/>
      <c r="O68" s="39"/>
      <c r="P68" s="39"/>
      <c r="Q68" s="41"/>
      <c r="R68" s="41"/>
      <c r="S68" s="42"/>
      <c r="T68" s="54"/>
      <c r="U68" s="54"/>
      <c r="V68" s="42"/>
      <c r="W68" s="54"/>
      <c r="X68" s="54"/>
      <c r="Y68" s="72"/>
      <c r="Z68" s="35"/>
      <c r="AA68" s="73"/>
      <c r="AB68" s="74"/>
      <c r="AC68" s="75"/>
      <c r="AD68" s="73"/>
      <c r="AE68" s="72"/>
      <c r="AF68" s="75"/>
      <c r="AG68" s="73"/>
      <c r="AH68" s="72"/>
      <c r="AI68" s="75"/>
      <c r="AJ68" s="73"/>
      <c r="AK68" s="49"/>
      <c r="AL68" s="36"/>
      <c r="AM68" s="36"/>
      <c r="AN68" s="36"/>
      <c r="AO68" s="56"/>
      <c r="AP68" s="67" t="s">
        <v>266</v>
      </c>
      <c r="AQ68" s="141" t="n">
        <v>43454</v>
      </c>
      <c r="AR68" s="67" t="n">
        <v>0</v>
      </c>
      <c r="AS68" s="67" t="s">
        <v>88</v>
      </c>
      <c r="AT68" s="141" t="n">
        <v>43455</v>
      </c>
      <c r="AMJ68" s="0"/>
    </row>
    <row r="69" s="3" customFormat="true" ht="67.1" hidden="false" customHeight="false" outlineLevel="0" collapsed="false">
      <c r="A69" s="52" t="s">
        <v>156</v>
      </c>
      <c r="B69" s="139" t="n">
        <v>201010098105</v>
      </c>
      <c r="C69" s="34"/>
      <c r="D69" s="53"/>
      <c r="E69" s="36"/>
      <c r="F69" s="36"/>
      <c r="G69" s="36"/>
      <c r="H69" s="36"/>
      <c r="I69" s="38"/>
      <c r="J69" s="36"/>
      <c r="K69" s="36"/>
      <c r="L69" s="36"/>
      <c r="M69" s="36"/>
      <c r="N69" s="39"/>
      <c r="O69" s="39"/>
      <c r="P69" s="39"/>
      <c r="Q69" s="41"/>
      <c r="R69" s="41"/>
      <c r="S69" s="42"/>
      <c r="T69" s="54"/>
      <c r="U69" s="54"/>
      <c r="V69" s="42"/>
      <c r="W69" s="54"/>
      <c r="X69" s="54"/>
      <c r="Y69" s="72"/>
      <c r="Z69" s="35"/>
      <c r="AA69" s="73"/>
      <c r="AB69" s="74"/>
      <c r="AC69" s="75"/>
      <c r="AD69" s="73"/>
      <c r="AE69" s="72"/>
      <c r="AF69" s="75"/>
      <c r="AG69" s="73"/>
      <c r="AH69" s="72"/>
      <c r="AI69" s="75"/>
      <c r="AJ69" s="73"/>
      <c r="AK69" s="49"/>
      <c r="AL69" s="36"/>
      <c r="AM69" s="36"/>
      <c r="AN69" s="36"/>
      <c r="AO69" s="56"/>
      <c r="AP69" s="67" t="s">
        <v>267</v>
      </c>
      <c r="AQ69" s="141" t="n">
        <v>43857</v>
      </c>
      <c r="AR69" s="67" t="n">
        <v>0</v>
      </c>
      <c r="AS69" s="67" t="s">
        <v>88</v>
      </c>
      <c r="AT69" s="141" t="n">
        <v>43879</v>
      </c>
      <c r="AMJ69" s="0"/>
    </row>
  </sheetData>
  <mergeCells count="34">
    <mergeCell ref="B2:B3"/>
    <mergeCell ref="C2:E2"/>
    <mergeCell ref="F2:F3"/>
    <mergeCell ref="G2:G3"/>
    <mergeCell ref="H2:H3"/>
    <mergeCell ref="I2:L2"/>
    <mergeCell ref="M2:M3"/>
    <mergeCell ref="N2:N3"/>
    <mergeCell ref="O2:O3"/>
    <mergeCell ref="P2:P3"/>
    <mergeCell ref="Q2:Q3"/>
    <mergeCell ref="R2:R3"/>
    <mergeCell ref="S2:T2"/>
    <mergeCell ref="U2:U3"/>
    <mergeCell ref="V2:X2"/>
    <mergeCell ref="AK2:AN2"/>
    <mergeCell ref="AO2:AT2"/>
    <mergeCell ref="BJ33:BJ40"/>
    <mergeCell ref="DM33:DM40"/>
    <mergeCell ref="FP33:FP40"/>
    <mergeCell ref="HS33:HS40"/>
    <mergeCell ref="JV33:JV40"/>
    <mergeCell ref="LY33:LY40"/>
    <mergeCell ref="OB33:OB40"/>
    <mergeCell ref="QE33:QE40"/>
    <mergeCell ref="SH33:SH40"/>
    <mergeCell ref="UK33:UK40"/>
    <mergeCell ref="WN33:WN40"/>
    <mergeCell ref="YQ33:YQ40"/>
    <mergeCell ref="AAT33:AAT40"/>
    <mergeCell ref="ACW33:ACW40"/>
    <mergeCell ref="AEZ33:AEZ40"/>
    <mergeCell ref="AHC33:AHC40"/>
    <mergeCell ref="AJF33:AJF40"/>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false"/>
  </sheetPr>
  <dimension ref="A1:AMJ81"/>
  <sheetViews>
    <sheetView showFormulas="false" showGridLines="true" showRowColHeaders="true" showZeros="true" rightToLeft="false" tabSelected="false" showOutlineSymbols="true" defaultGridColor="true" view="normal" topLeftCell="G13" colorId="64" zoomScale="86" zoomScaleNormal="86" zoomScalePageLayoutView="100" workbookViewId="0">
      <selection pane="topLeft" activeCell="Q13" activeCellId="0" sqref="Q13"/>
    </sheetView>
  </sheetViews>
  <sheetFormatPr defaultRowHeight="15" zeroHeight="false" outlineLevelRow="0" outlineLevelCol="0"/>
  <cols>
    <col collapsed="false" customWidth="true" hidden="false" outlineLevel="0" max="1" min="1" style="0" width="7"/>
    <col collapsed="false" customWidth="true" hidden="false" outlineLevel="0" max="2" min="2" style="151" width="23.35"/>
    <col collapsed="false" customWidth="true" hidden="false" outlineLevel="0" max="3" min="3" style="2" width="12.66"/>
    <col collapsed="false" customWidth="true" hidden="false" outlineLevel="0" max="4" min="4" style="2" width="17.52"/>
    <col collapsed="false" customWidth="true" hidden="false" outlineLevel="0" max="5" min="5" style="2" width="12.66"/>
    <col collapsed="false" customWidth="true" hidden="false" outlineLevel="0" max="6" min="6" style="2" width="25"/>
    <col collapsed="false" customWidth="true" hidden="false" outlineLevel="0" max="7" min="7" style="2" width="28.98"/>
    <col collapsed="false" customWidth="true" hidden="false" outlineLevel="0" max="8" min="8" style="2" width="38.78"/>
    <col collapsed="false" customWidth="true" hidden="false" outlineLevel="0" max="9" min="9" style="2" width="18.66"/>
    <col collapsed="false" customWidth="true" hidden="false" outlineLevel="0" max="10" min="10" style="2" width="21.33"/>
    <col collapsed="false" customWidth="true" hidden="false" outlineLevel="0" max="11" min="11" style="2" width="25.33"/>
    <col collapsed="false" customWidth="true" hidden="false" outlineLevel="0" max="12" min="12" style="2" width="22.66"/>
    <col collapsed="false" customWidth="true" hidden="false" outlineLevel="0" max="13" min="13" style="2" width="25.67"/>
    <col collapsed="false" customWidth="true" hidden="false" outlineLevel="0" max="14" min="14" style="152" width="24.11"/>
    <col collapsed="false" customWidth="true" hidden="false" outlineLevel="0" max="15" min="15" style="2" width="26"/>
    <col collapsed="false" customWidth="true" hidden="false" outlineLevel="0" max="16" min="16" style="152" width="25.56"/>
    <col collapsed="false" customWidth="true" hidden="false" outlineLevel="0" max="17" min="17" style="5" width="23.01"/>
    <col collapsed="false" customWidth="true" hidden="false" outlineLevel="0" max="18" min="18" style="5" width="26.44"/>
    <col collapsed="false" customWidth="true" hidden="false" outlineLevel="0" max="19" min="19" style="2" width="13.22"/>
    <col collapsed="false" customWidth="true" hidden="false" outlineLevel="0" max="20" min="20" style="2" width="38.78"/>
    <col collapsed="false" customWidth="true" hidden="false" outlineLevel="0" max="21" min="21" style="5" width="38.78"/>
    <col collapsed="false" customWidth="true" hidden="false" outlineLevel="0" max="22" min="22" style="2" width="15.11"/>
    <col collapsed="false" customWidth="true" hidden="false" outlineLevel="0" max="23" min="23" style="2" width="22.43"/>
    <col collapsed="false" customWidth="true" hidden="false" outlineLevel="0" max="24" min="24" style="2" width="23.56"/>
    <col collapsed="false" customWidth="true" hidden="false" outlineLevel="0" max="25" min="25" style="2" width="12.66"/>
    <col collapsed="false" customWidth="true" hidden="false" outlineLevel="0" max="26" min="26" style="153" width="36.33"/>
    <col collapsed="false" customWidth="true" hidden="false" outlineLevel="0" max="27" min="27" style="2" width="16.56"/>
    <col collapsed="false" customWidth="true" hidden="false" outlineLevel="0" max="28" min="28" style="2" width="26.66"/>
    <col collapsed="false" customWidth="true" hidden="false" outlineLevel="0" max="29" min="29" style="2" width="15.34"/>
    <col collapsed="false" customWidth="true" hidden="false" outlineLevel="0" max="31" min="30" style="2" width="38.78"/>
    <col collapsed="false" customWidth="true" hidden="false" outlineLevel="0" max="32" min="32" style="2" width="27.89"/>
    <col collapsed="false" customWidth="true" hidden="false" outlineLevel="0" max="33" min="33" style="2" width="30.66"/>
    <col collapsed="false" customWidth="true" hidden="false" outlineLevel="0" max="34" min="34" style="2" width="32.34"/>
    <col collapsed="false" customWidth="true" hidden="false" outlineLevel="0" max="975" min="35" style="2" width="11.57"/>
    <col collapsed="false" customWidth="true" hidden="false" outlineLevel="0" max="1025" min="976" style="0" width="8.67"/>
  </cols>
  <sheetData>
    <row r="1" s="6" customFormat="true" ht="12.75" hidden="false" customHeight="true" outlineLevel="0" collapsed="false">
      <c r="B1" s="7" t="n">
        <v>1</v>
      </c>
      <c r="C1" s="7" t="n">
        <v>2</v>
      </c>
      <c r="D1" s="7" t="n">
        <v>3</v>
      </c>
      <c r="E1" s="7" t="n">
        <v>4</v>
      </c>
      <c r="F1" s="7" t="n">
        <v>5</v>
      </c>
      <c r="G1" s="7" t="n">
        <v>6</v>
      </c>
      <c r="H1" s="7" t="n">
        <v>7</v>
      </c>
      <c r="I1" s="7" t="n">
        <v>8</v>
      </c>
      <c r="J1" s="7" t="n">
        <v>9</v>
      </c>
      <c r="K1" s="7" t="n">
        <v>10</v>
      </c>
      <c r="L1" s="7" t="n">
        <v>11</v>
      </c>
      <c r="M1" s="7" t="n">
        <v>12</v>
      </c>
      <c r="N1" s="154" t="n">
        <v>13</v>
      </c>
      <c r="O1" s="7" t="n">
        <v>14</v>
      </c>
      <c r="P1" s="154" t="n">
        <v>15</v>
      </c>
      <c r="Q1" s="11" t="n">
        <v>16</v>
      </c>
      <c r="R1" s="11" t="n">
        <v>17</v>
      </c>
      <c r="S1" s="7" t="n">
        <v>18</v>
      </c>
      <c r="T1" s="7" t="n">
        <v>19</v>
      </c>
      <c r="U1" s="11" t="n">
        <v>20</v>
      </c>
      <c r="V1" s="7" t="n">
        <v>21</v>
      </c>
      <c r="W1" s="7" t="n">
        <v>22</v>
      </c>
      <c r="X1" s="7" t="n">
        <v>23</v>
      </c>
      <c r="Y1" s="7" t="n">
        <v>24</v>
      </c>
      <c r="Z1" s="155" t="n">
        <v>25</v>
      </c>
      <c r="AA1" s="7" t="n">
        <v>26</v>
      </c>
      <c r="AB1" s="7" t="n">
        <v>27</v>
      </c>
      <c r="AC1" s="12" t="n">
        <v>28</v>
      </c>
      <c r="AD1" s="12" t="n">
        <v>29</v>
      </c>
      <c r="AE1" s="12" t="n">
        <v>30</v>
      </c>
      <c r="AF1" s="12" t="n">
        <v>31</v>
      </c>
      <c r="AG1" s="12" t="n">
        <v>32</v>
      </c>
      <c r="AH1" s="12" t="n">
        <v>33</v>
      </c>
      <c r="AMJ1" s="0"/>
    </row>
    <row r="2" s="3" customFormat="true" ht="45" hidden="false" customHeight="true" outlineLevel="0" collapsed="false">
      <c r="B2" s="7" t="s">
        <v>0</v>
      </c>
      <c r="C2" s="7" t="s">
        <v>1</v>
      </c>
      <c r="D2" s="7" t="s">
        <v>3</v>
      </c>
      <c r="E2" s="7" t="s">
        <v>3</v>
      </c>
      <c r="F2" s="7" t="s">
        <v>4</v>
      </c>
      <c r="G2" s="7" t="s">
        <v>5</v>
      </c>
      <c r="H2" s="7" t="s">
        <v>6</v>
      </c>
      <c r="I2" s="7" t="s">
        <v>7</v>
      </c>
      <c r="J2" s="7"/>
      <c r="K2" s="7"/>
      <c r="L2" s="7"/>
      <c r="M2" s="7" t="s">
        <v>8</v>
      </c>
      <c r="N2" s="154" t="s">
        <v>9</v>
      </c>
      <c r="O2" s="7" t="s">
        <v>10</v>
      </c>
      <c r="P2" s="154" t="s">
        <v>11</v>
      </c>
      <c r="Q2" s="11" t="s">
        <v>12</v>
      </c>
      <c r="R2" s="11" t="s">
        <v>13</v>
      </c>
      <c r="S2" s="7" t="s">
        <v>14</v>
      </c>
      <c r="T2" s="7"/>
      <c r="U2" s="11" t="s">
        <v>15</v>
      </c>
      <c r="V2" s="7" t="s">
        <v>16</v>
      </c>
      <c r="W2" s="7" t="s">
        <v>16</v>
      </c>
      <c r="X2" s="7"/>
      <c r="Y2" s="7" t="s">
        <v>17</v>
      </c>
      <c r="Z2" s="7" t="s">
        <v>3</v>
      </c>
      <c r="AA2" s="7" t="s">
        <v>3</v>
      </c>
      <c r="AB2" s="7"/>
      <c r="AC2" s="12" t="s">
        <v>18</v>
      </c>
      <c r="AD2" s="12"/>
      <c r="AE2" s="12"/>
      <c r="AF2" s="12"/>
      <c r="AG2" s="12"/>
      <c r="AH2" s="12"/>
      <c r="AMJ2" s="0"/>
    </row>
    <row r="3" s="3" customFormat="true" ht="50.4" hidden="false" customHeight="true" outlineLevel="0" collapsed="false">
      <c r="B3" s="7"/>
      <c r="C3" s="7"/>
      <c r="D3" s="7" t="s">
        <v>19</v>
      </c>
      <c r="E3" s="7" t="s">
        <v>20</v>
      </c>
      <c r="F3" s="7"/>
      <c r="G3" s="7"/>
      <c r="H3" s="7"/>
      <c r="I3" s="15"/>
      <c r="J3" s="7" t="s">
        <v>21</v>
      </c>
      <c r="K3" s="7" t="s">
        <v>22</v>
      </c>
      <c r="L3" s="7" t="s">
        <v>20</v>
      </c>
      <c r="M3" s="7"/>
      <c r="N3" s="154"/>
      <c r="O3" s="7"/>
      <c r="P3" s="154"/>
      <c r="Q3" s="11"/>
      <c r="R3" s="11" t="s">
        <v>23</v>
      </c>
      <c r="S3" s="7"/>
      <c r="T3" s="7" t="s">
        <v>24</v>
      </c>
      <c r="U3" s="11" t="s">
        <v>15</v>
      </c>
      <c r="V3" s="7"/>
      <c r="W3" s="7" t="s">
        <v>268</v>
      </c>
      <c r="X3" s="7" t="s">
        <v>269</v>
      </c>
      <c r="Y3" s="7"/>
      <c r="Z3" s="155" t="s">
        <v>35</v>
      </c>
      <c r="AA3" s="7" t="s">
        <v>36</v>
      </c>
      <c r="AB3" s="7" t="s">
        <v>37</v>
      </c>
      <c r="AC3" s="12"/>
      <c r="AD3" s="12" t="s">
        <v>38</v>
      </c>
      <c r="AE3" s="12" t="s">
        <v>39</v>
      </c>
      <c r="AF3" s="12" t="s">
        <v>40</v>
      </c>
      <c r="AG3" s="12" t="s">
        <v>41</v>
      </c>
      <c r="AH3" s="12" t="s">
        <v>42</v>
      </c>
      <c r="AMJ3" s="0"/>
    </row>
    <row r="4" s="16" customFormat="true" ht="380.2" hidden="false" customHeight="false" outlineLevel="0" collapsed="false">
      <c r="B4" s="17" t="s">
        <v>43</v>
      </c>
      <c r="C4" s="18" t="s">
        <v>44</v>
      </c>
      <c r="D4" s="18" t="s">
        <v>45</v>
      </c>
      <c r="E4" s="20" t="s">
        <v>46</v>
      </c>
      <c r="F4" s="21" t="s">
        <v>47</v>
      </c>
      <c r="G4" s="18" t="s">
        <v>48</v>
      </c>
      <c r="H4" s="22" t="s">
        <v>49</v>
      </c>
      <c r="I4" s="18" t="s">
        <v>44</v>
      </c>
      <c r="J4" s="18" t="s">
        <v>50</v>
      </c>
      <c r="K4" s="23" t="s">
        <v>51</v>
      </c>
      <c r="L4" s="18" t="s">
        <v>46</v>
      </c>
      <c r="M4" s="24" t="s">
        <v>52</v>
      </c>
      <c r="N4" s="156" t="s">
        <v>53</v>
      </c>
      <c r="O4" s="24" t="s">
        <v>54</v>
      </c>
      <c r="P4" s="156" t="s">
        <v>55</v>
      </c>
      <c r="Q4" s="28" t="s">
        <v>56</v>
      </c>
      <c r="R4" s="28" t="s">
        <v>56</v>
      </c>
      <c r="S4" s="25" t="s">
        <v>57</v>
      </c>
      <c r="T4" s="17" t="s">
        <v>58</v>
      </c>
      <c r="U4" s="27" t="s">
        <v>59</v>
      </c>
      <c r="V4" s="25" t="s">
        <v>57</v>
      </c>
      <c r="W4" s="25" t="s">
        <v>60</v>
      </c>
      <c r="X4" s="24" t="s">
        <v>56</v>
      </c>
      <c r="Y4" s="18" t="s">
        <v>57</v>
      </c>
      <c r="Z4" s="157" t="s">
        <v>61</v>
      </c>
      <c r="AA4" s="24" t="s">
        <v>62</v>
      </c>
      <c r="AB4" s="24" t="s">
        <v>63</v>
      </c>
      <c r="AC4" s="30" t="s">
        <v>57</v>
      </c>
      <c r="AD4" s="31" t="s">
        <v>64</v>
      </c>
      <c r="AE4" s="30" t="s">
        <v>65</v>
      </c>
      <c r="AF4" s="30" t="s">
        <v>66</v>
      </c>
      <c r="AG4" s="31" t="s">
        <v>67</v>
      </c>
      <c r="AH4" s="31" t="s">
        <v>68</v>
      </c>
      <c r="AMJ4" s="0"/>
    </row>
    <row r="5" s="168" customFormat="true" ht="138.45" hidden="false" customHeight="true" outlineLevel="0" collapsed="false">
      <c r="A5" s="158" t="s">
        <v>69</v>
      </c>
      <c r="B5" s="159" t="n">
        <v>2018043400</v>
      </c>
      <c r="C5" s="160" t="s">
        <v>270</v>
      </c>
      <c r="D5" s="35" t="n">
        <v>21130055300016</v>
      </c>
      <c r="E5" s="128" t="s">
        <v>70</v>
      </c>
      <c r="F5" s="36" t="s">
        <v>71</v>
      </c>
      <c r="G5" s="128" t="s">
        <v>271</v>
      </c>
      <c r="H5" s="53" t="s">
        <v>176</v>
      </c>
      <c r="I5" s="53" t="s">
        <v>272</v>
      </c>
      <c r="J5" s="161" t="n">
        <v>13055</v>
      </c>
      <c r="K5" s="128" t="s">
        <v>125</v>
      </c>
      <c r="L5" s="128" t="s">
        <v>273</v>
      </c>
      <c r="M5" s="53" t="n">
        <v>72</v>
      </c>
      <c r="N5" s="162" t="n">
        <v>43174</v>
      </c>
      <c r="O5" s="163"/>
      <c r="P5" s="162" t="n">
        <v>43252</v>
      </c>
      <c r="Q5" s="164" t="n">
        <v>5447127</v>
      </c>
      <c r="R5" s="164" t="n">
        <v>173000</v>
      </c>
      <c r="S5" s="165"/>
      <c r="T5" s="69"/>
      <c r="U5" s="164" t="n">
        <f aca="false">1371+10058</f>
        <v>11429</v>
      </c>
      <c r="V5" s="165"/>
      <c r="W5" s="166" t="s">
        <v>274</v>
      </c>
      <c r="X5" s="166"/>
      <c r="Y5" s="160"/>
      <c r="Z5" s="128" t="n">
        <v>32976651300041</v>
      </c>
      <c r="AA5" s="128" t="s">
        <v>45</v>
      </c>
      <c r="AB5" s="128" t="s">
        <v>275</v>
      </c>
      <c r="AC5" s="167"/>
      <c r="AD5" s="128"/>
      <c r="AE5" s="128"/>
      <c r="AF5" s="128"/>
      <c r="AG5" s="128"/>
      <c r="AH5" s="128"/>
      <c r="AKN5" s="169"/>
      <c r="AKO5" s="169"/>
      <c r="AKP5" s="169"/>
      <c r="AKQ5" s="169"/>
      <c r="AKR5" s="169"/>
      <c r="AKS5" s="169"/>
      <c r="AKT5" s="169"/>
      <c r="AKU5" s="169"/>
      <c r="AKV5" s="169"/>
      <c r="AKW5" s="169"/>
      <c r="AKX5" s="169"/>
      <c r="AKY5" s="169"/>
      <c r="AKZ5" s="169"/>
      <c r="ALA5" s="169"/>
      <c r="ALB5" s="169"/>
      <c r="ALC5" s="169"/>
      <c r="ALD5" s="169"/>
      <c r="ALE5" s="169"/>
      <c r="AMJ5" s="0"/>
    </row>
    <row r="6" s="168" customFormat="true" ht="138.45" hidden="false" customHeight="true" outlineLevel="0" collapsed="false">
      <c r="A6" s="158" t="s">
        <v>86</v>
      </c>
      <c r="B6" s="159" t="n">
        <v>2018043401</v>
      </c>
      <c r="C6" s="160"/>
      <c r="D6" s="128"/>
      <c r="E6" s="128"/>
      <c r="F6" s="128"/>
      <c r="G6" s="128"/>
      <c r="H6" s="128"/>
      <c r="I6" s="170"/>
      <c r="J6" s="128"/>
      <c r="K6" s="128"/>
      <c r="L6" s="128"/>
      <c r="M6" s="128"/>
      <c r="N6" s="163"/>
      <c r="O6" s="163"/>
      <c r="P6" s="163"/>
      <c r="Q6" s="164"/>
      <c r="R6" s="164"/>
      <c r="S6" s="165"/>
      <c r="T6" s="69"/>
      <c r="U6" s="69"/>
      <c r="V6" s="165"/>
      <c r="W6" s="171"/>
      <c r="X6" s="69"/>
      <c r="Y6" s="160"/>
      <c r="Z6" s="128"/>
      <c r="AA6" s="128"/>
      <c r="AB6" s="128"/>
      <c r="AC6" s="167"/>
      <c r="AD6" s="53" t="s">
        <v>276</v>
      </c>
      <c r="AE6" s="128"/>
      <c r="AF6" s="128"/>
      <c r="AG6" s="128"/>
      <c r="AH6" s="128"/>
      <c r="AKN6" s="169"/>
      <c r="AKO6" s="169"/>
      <c r="AKP6" s="169"/>
      <c r="AKQ6" s="169"/>
      <c r="AKR6" s="169"/>
      <c r="AKS6" s="169"/>
      <c r="AKT6" s="169"/>
      <c r="AKU6" s="169"/>
      <c r="AKV6" s="169"/>
      <c r="AKW6" s="169"/>
      <c r="AKX6" s="169"/>
      <c r="AKY6" s="169"/>
      <c r="AKZ6" s="169"/>
      <c r="ALA6" s="169"/>
      <c r="ALB6" s="169"/>
      <c r="ALC6" s="169"/>
      <c r="ALD6" s="169"/>
      <c r="ALE6" s="169"/>
      <c r="AMJ6" s="0"/>
    </row>
    <row r="7" s="168" customFormat="true" ht="138.45" hidden="false" customHeight="true" outlineLevel="0" collapsed="false">
      <c r="A7" s="158" t="s">
        <v>119</v>
      </c>
      <c r="B7" s="159" t="n">
        <v>2018043402</v>
      </c>
      <c r="C7" s="160"/>
      <c r="D7" s="128"/>
      <c r="E7" s="128"/>
      <c r="F7" s="128"/>
      <c r="G7" s="128"/>
      <c r="H7" s="128"/>
      <c r="I7" s="170"/>
      <c r="J7" s="128"/>
      <c r="K7" s="128"/>
      <c r="L7" s="128"/>
      <c r="M7" s="128"/>
      <c r="N7" s="163"/>
      <c r="O7" s="163"/>
      <c r="P7" s="163"/>
      <c r="Q7" s="164"/>
      <c r="R7" s="164"/>
      <c r="S7" s="165"/>
      <c r="T7" s="69"/>
      <c r="U7" s="69"/>
      <c r="V7" s="165"/>
      <c r="W7" s="171"/>
      <c r="X7" s="69"/>
      <c r="Y7" s="160"/>
      <c r="Z7" s="128"/>
      <c r="AA7" s="128"/>
      <c r="AB7" s="128"/>
      <c r="AC7" s="167"/>
      <c r="AD7" s="128" t="s">
        <v>277</v>
      </c>
      <c r="AE7" s="128"/>
      <c r="AF7" s="128"/>
      <c r="AG7" s="128"/>
      <c r="AH7" s="128"/>
      <c r="AKN7" s="169"/>
      <c r="AKO7" s="169"/>
      <c r="AKP7" s="169"/>
      <c r="AKQ7" s="169"/>
      <c r="AKR7" s="169"/>
      <c r="AKS7" s="169"/>
      <c r="AKT7" s="169"/>
      <c r="AKU7" s="169"/>
      <c r="AKV7" s="169"/>
      <c r="AKW7" s="169"/>
      <c r="AKX7" s="169"/>
      <c r="AKY7" s="169"/>
      <c r="AKZ7" s="169"/>
      <c r="ALA7" s="169"/>
      <c r="ALB7" s="169"/>
      <c r="ALC7" s="169"/>
      <c r="ALD7" s="169"/>
      <c r="ALE7" s="169"/>
      <c r="AMJ7" s="0"/>
    </row>
    <row r="8" s="168" customFormat="true" ht="138.45" hidden="false" customHeight="true" outlineLevel="0" collapsed="false">
      <c r="A8" s="158" t="s">
        <v>69</v>
      </c>
      <c r="B8" s="172" t="n">
        <v>2018043500</v>
      </c>
      <c r="C8" s="160" t="s">
        <v>270</v>
      </c>
      <c r="D8" s="35" t="n">
        <v>21130055300016</v>
      </c>
      <c r="E8" s="128" t="s">
        <v>70</v>
      </c>
      <c r="F8" s="128" t="s">
        <v>71</v>
      </c>
      <c r="G8" s="161" t="s">
        <v>278</v>
      </c>
      <c r="H8" s="53" t="s">
        <v>176</v>
      </c>
      <c r="I8" s="53" t="s">
        <v>279</v>
      </c>
      <c r="J8" s="161" t="n">
        <v>13055</v>
      </c>
      <c r="K8" s="128" t="s">
        <v>125</v>
      </c>
      <c r="L8" s="161" t="s">
        <v>280</v>
      </c>
      <c r="M8" s="53" t="n">
        <v>72</v>
      </c>
      <c r="N8" s="162" t="n">
        <v>43174</v>
      </c>
      <c r="O8" s="163"/>
      <c r="P8" s="162" t="n">
        <v>43252</v>
      </c>
      <c r="Q8" s="164" t="n">
        <v>4722257</v>
      </c>
      <c r="R8" s="173" t="n">
        <v>147000</v>
      </c>
      <c r="S8" s="165"/>
      <c r="T8" s="69"/>
      <c r="U8" s="173" t="n">
        <f aca="false">7050+7948</f>
        <v>14998</v>
      </c>
      <c r="V8" s="165"/>
      <c r="W8" s="166" t="s">
        <v>281</v>
      </c>
      <c r="X8" s="166"/>
      <c r="Y8" s="160"/>
      <c r="Z8" s="128" t="n">
        <v>32976651300041</v>
      </c>
      <c r="AA8" s="128" t="s">
        <v>45</v>
      </c>
      <c r="AB8" s="128" t="s">
        <v>275</v>
      </c>
      <c r="AC8" s="167"/>
      <c r="AD8" s="128"/>
      <c r="AE8" s="128"/>
      <c r="AF8" s="128"/>
      <c r="AG8" s="128"/>
      <c r="AH8" s="128"/>
      <c r="AKN8" s="169"/>
      <c r="AKO8" s="169"/>
      <c r="AKP8" s="169"/>
      <c r="AKQ8" s="169"/>
      <c r="AKR8" s="169"/>
      <c r="AKS8" s="169"/>
      <c r="AKT8" s="169"/>
      <c r="AKU8" s="169"/>
      <c r="AKV8" s="169"/>
      <c r="AKW8" s="169"/>
      <c r="AKX8" s="169"/>
      <c r="AKY8" s="169"/>
      <c r="AKZ8" s="169"/>
      <c r="ALA8" s="169"/>
      <c r="ALB8" s="169"/>
      <c r="ALC8" s="169"/>
      <c r="ALD8" s="169"/>
      <c r="ALE8" s="169"/>
      <c r="AMJ8" s="0"/>
    </row>
    <row r="9" s="168" customFormat="true" ht="138.45" hidden="false" customHeight="true" outlineLevel="0" collapsed="false">
      <c r="A9" s="158" t="s">
        <v>86</v>
      </c>
      <c r="B9" s="159" t="n">
        <v>2018043501</v>
      </c>
      <c r="C9" s="160"/>
      <c r="D9" s="128"/>
      <c r="E9" s="128"/>
      <c r="F9" s="128"/>
      <c r="G9" s="128"/>
      <c r="H9" s="128"/>
      <c r="I9" s="170"/>
      <c r="J9" s="128"/>
      <c r="K9" s="128"/>
      <c r="L9" s="128"/>
      <c r="M9" s="128"/>
      <c r="N9" s="163"/>
      <c r="O9" s="163"/>
      <c r="P9" s="163"/>
      <c r="Q9" s="164"/>
      <c r="R9" s="164"/>
      <c r="S9" s="165"/>
      <c r="T9" s="69"/>
      <c r="U9" s="69"/>
      <c r="V9" s="165"/>
      <c r="W9" s="171"/>
      <c r="X9" s="171"/>
      <c r="Y9" s="160"/>
      <c r="Z9" s="128"/>
      <c r="AA9" s="128"/>
      <c r="AB9" s="128"/>
      <c r="AC9" s="167"/>
      <c r="AD9" s="53" t="s">
        <v>282</v>
      </c>
      <c r="AE9" s="128"/>
      <c r="AF9" s="128"/>
      <c r="AG9" s="128"/>
      <c r="AH9" s="128"/>
      <c r="AKN9" s="169"/>
      <c r="AKO9" s="169"/>
      <c r="AKP9" s="169"/>
      <c r="AKQ9" s="169"/>
      <c r="AKR9" s="169"/>
      <c r="AKS9" s="169"/>
      <c r="AKT9" s="169"/>
      <c r="AKU9" s="169"/>
      <c r="AKV9" s="169"/>
      <c r="AKW9" s="169"/>
      <c r="AKX9" s="169"/>
      <c r="AKY9" s="169"/>
      <c r="AKZ9" s="169"/>
      <c r="ALA9" s="169"/>
      <c r="ALB9" s="169"/>
      <c r="ALC9" s="169"/>
      <c r="ALD9" s="169"/>
      <c r="ALE9" s="169"/>
      <c r="AMJ9" s="0"/>
    </row>
    <row r="10" s="168" customFormat="true" ht="138.45" hidden="false" customHeight="true" outlineLevel="0" collapsed="false">
      <c r="A10" s="158" t="s">
        <v>119</v>
      </c>
      <c r="B10" s="159" t="n">
        <v>2018043502</v>
      </c>
      <c r="C10" s="160"/>
      <c r="D10" s="128"/>
      <c r="E10" s="128"/>
      <c r="F10" s="128"/>
      <c r="G10" s="128"/>
      <c r="H10" s="128"/>
      <c r="I10" s="170"/>
      <c r="J10" s="128"/>
      <c r="K10" s="128"/>
      <c r="L10" s="128"/>
      <c r="M10" s="128"/>
      <c r="N10" s="163"/>
      <c r="O10" s="163"/>
      <c r="P10" s="163"/>
      <c r="Q10" s="164"/>
      <c r="R10" s="164"/>
      <c r="S10" s="165"/>
      <c r="T10" s="69"/>
      <c r="U10" s="69"/>
      <c r="V10" s="165"/>
      <c r="W10" s="171"/>
      <c r="X10" s="171"/>
      <c r="Y10" s="160"/>
      <c r="Z10" s="128"/>
      <c r="AA10" s="128"/>
      <c r="AB10" s="128"/>
      <c r="AC10" s="167"/>
      <c r="AD10" s="128" t="s">
        <v>277</v>
      </c>
      <c r="AE10" s="128"/>
      <c r="AF10" s="128"/>
      <c r="AG10" s="128"/>
      <c r="AH10" s="128"/>
      <c r="AKN10" s="169"/>
      <c r="AKO10" s="169"/>
      <c r="AKP10" s="169"/>
      <c r="AKQ10" s="169"/>
      <c r="AKR10" s="169"/>
      <c r="AKS10" s="169"/>
      <c r="AKT10" s="169"/>
      <c r="AKU10" s="169"/>
      <c r="AKV10" s="169"/>
      <c r="AKW10" s="169"/>
      <c r="AKX10" s="169"/>
      <c r="AKY10" s="169"/>
      <c r="AKZ10" s="169"/>
      <c r="ALA10" s="169"/>
      <c r="ALB10" s="169"/>
      <c r="ALC10" s="169"/>
      <c r="ALD10" s="169"/>
      <c r="ALE10" s="169"/>
      <c r="AMJ10" s="0"/>
    </row>
    <row r="11" s="179" customFormat="true" ht="138.45" hidden="false" customHeight="true" outlineLevel="0" collapsed="false">
      <c r="A11" s="174" t="s">
        <v>69</v>
      </c>
      <c r="B11" s="172" t="n">
        <v>2018044200</v>
      </c>
      <c r="C11" s="161" t="s">
        <v>270</v>
      </c>
      <c r="D11" s="35" t="n">
        <v>21130055300016</v>
      </c>
      <c r="E11" s="161" t="s">
        <v>70</v>
      </c>
      <c r="F11" s="161" t="s">
        <v>71</v>
      </c>
      <c r="G11" s="161" t="s">
        <v>283</v>
      </c>
      <c r="H11" s="175" t="s">
        <v>176</v>
      </c>
      <c r="I11" s="175" t="s">
        <v>284</v>
      </c>
      <c r="J11" s="161" t="n">
        <v>13055</v>
      </c>
      <c r="K11" s="128" t="s">
        <v>125</v>
      </c>
      <c r="L11" s="161" t="s">
        <v>285</v>
      </c>
      <c r="M11" s="175" t="n">
        <v>72</v>
      </c>
      <c r="N11" s="176" t="n">
        <v>43174</v>
      </c>
      <c r="O11" s="177"/>
      <c r="P11" s="176" t="n">
        <v>43252</v>
      </c>
      <c r="Q11" s="173" t="n">
        <v>4623108</v>
      </c>
      <c r="R11" s="173" t="n">
        <v>144000</v>
      </c>
      <c r="S11" s="173"/>
      <c r="T11" s="173"/>
      <c r="U11" s="173" t="n">
        <f aca="false">73390+7457</f>
        <v>80847</v>
      </c>
      <c r="V11" s="173"/>
      <c r="W11" s="178" t="s">
        <v>286</v>
      </c>
      <c r="X11" s="178"/>
      <c r="Y11" s="161"/>
      <c r="Z11" s="161" t="n">
        <v>32976651300041</v>
      </c>
      <c r="AA11" s="161" t="s">
        <v>45</v>
      </c>
      <c r="AB11" s="161" t="s">
        <v>275</v>
      </c>
      <c r="AC11" s="161"/>
      <c r="AD11" s="161"/>
      <c r="AE11" s="161"/>
      <c r="AF11" s="161"/>
      <c r="AG11" s="161"/>
      <c r="AH11" s="161"/>
      <c r="AKN11" s="180"/>
      <c r="AKO11" s="180"/>
      <c r="AKP11" s="180"/>
      <c r="AKQ11" s="180"/>
      <c r="AKR11" s="180"/>
      <c r="AKS11" s="180"/>
      <c r="AKT11" s="180"/>
      <c r="AKU11" s="180"/>
      <c r="AKV11" s="180"/>
      <c r="AKW11" s="180"/>
      <c r="AKX11" s="180"/>
      <c r="AKY11" s="180"/>
      <c r="AKZ11" s="180"/>
      <c r="ALA11" s="180"/>
      <c r="ALB11" s="180"/>
      <c r="ALC11" s="180"/>
      <c r="ALD11" s="180"/>
      <c r="ALE11" s="180"/>
      <c r="AMJ11" s="0"/>
    </row>
    <row r="12" s="168" customFormat="true" ht="138.45" hidden="false" customHeight="true" outlineLevel="0" collapsed="false">
      <c r="A12" s="158" t="s">
        <v>86</v>
      </c>
      <c r="B12" s="159" t="n">
        <v>2018044201</v>
      </c>
      <c r="C12" s="160"/>
      <c r="D12" s="128"/>
      <c r="E12" s="128"/>
      <c r="F12" s="128"/>
      <c r="G12" s="128"/>
      <c r="H12" s="128"/>
      <c r="I12" s="170"/>
      <c r="J12" s="128"/>
      <c r="K12" s="128"/>
      <c r="L12" s="128"/>
      <c r="M12" s="128"/>
      <c r="N12" s="163"/>
      <c r="O12" s="163"/>
      <c r="P12" s="163"/>
      <c r="Q12" s="164"/>
      <c r="R12" s="164"/>
      <c r="S12" s="165"/>
      <c r="T12" s="69"/>
      <c r="U12" s="69"/>
      <c r="V12" s="165"/>
      <c r="W12" s="171"/>
      <c r="X12" s="171"/>
      <c r="Y12" s="160"/>
      <c r="Z12" s="128"/>
      <c r="AA12" s="128"/>
      <c r="AB12" s="128"/>
      <c r="AC12" s="167"/>
      <c r="AD12" s="53" t="s">
        <v>282</v>
      </c>
      <c r="AE12" s="128"/>
      <c r="AF12" s="128"/>
      <c r="AG12" s="128"/>
      <c r="AH12" s="128"/>
      <c r="AKN12" s="169"/>
      <c r="AKO12" s="169"/>
      <c r="AKP12" s="169"/>
      <c r="AKQ12" s="169"/>
      <c r="AKR12" s="169"/>
      <c r="AKS12" s="169"/>
      <c r="AKT12" s="169"/>
      <c r="AKU12" s="169"/>
      <c r="AKV12" s="169"/>
      <c r="AKW12" s="169"/>
      <c r="AKX12" s="169"/>
      <c r="AKY12" s="169"/>
      <c r="AKZ12" s="169"/>
      <c r="ALA12" s="169"/>
      <c r="ALB12" s="169"/>
      <c r="ALC12" s="169"/>
      <c r="ALD12" s="169"/>
      <c r="ALE12" s="169"/>
      <c r="AMJ12" s="0"/>
    </row>
    <row r="13" s="168" customFormat="true" ht="138.45" hidden="false" customHeight="true" outlineLevel="0" collapsed="false">
      <c r="A13" s="158" t="s">
        <v>119</v>
      </c>
      <c r="B13" s="159" t="n">
        <v>2018044202</v>
      </c>
      <c r="C13" s="160"/>
      <c r="D13" s="128"/>
      <c r="E13" s="128"/>
      <c r="F13" s="128"/>
      <c r="G13" s="128"/>
      <c r="H13" s="128"/>
      <c r="I13" s="170"/>
      <c r="J13" s="128"/>
      <c r="K13" s="128"/>
      <c r="L13" s="128"/>
      <c r="M13" s="128"/>
      <c r="N13" s="163"/>
      <c r="O13" s="163"/>
      <c r="P13" s="163"/>
      <c r="Q13" s="164"/>
      <c r="R13" s="164"/>
      <c r="S13" s="165"/>
      <c r="T13" s="69"/>
      <c r="U13" s="69"/>
      <c r="V13" s="165"/>
      <c r="W13" s="171"/>
      <c r="X13" s="171"/>
      <c r="Y13" s="160"/>
      <c r="Z13" s="128"/>
      <c r="AA13" s="128"/>
      <c r="AB13" s="128"/>
      <c r="AC13" s="167"/>
      <c r="AD13" s="128" t="s">
        <v>277</v>
      </c>
      <c r="AE13" s="128"/>
      <c r="AF13" s="128"/>
      <c r="AG13" s="128"/>
      <c r="AH13" s="128"/>
      <c r="AKN13" s="169"/>
      <c r="AKO13" s="169"/>
      <c r="AKP13" s="169"/>
      <c r="AKQ13" s="169"/>
      <c r="AKR13" s="169"/>
      <c r="AKS13" s="169"/>
      <c r="AKT13" s="169"/>
      <c r="AKU13" s="169"/>
      <c r="AKV13" s="169"/>
      <c r="AKW13" s="169"/>
      <c r="AKX13" s="169"/>
      <c r="AKY13" s="169"/>
      <c r="AKZ13" s="169"/>
      <c r="ALA13" s="169"/>
      <c r="ALB13" s="169"/>
      <c r="ALC13" s="169"/>
      <c r="ALD13" s="169"/>
      <c r="ALE13" s="169"/>
      <c r="AMJ13" s="0"/>
    </row>
    <row r="14" s="179" customFormat="true" ht="138.45" hidden="false" customHeight="true" outlineLevel="0" collapsed="false">
      <c r="A14" s="174" t="s">
        <v>69</v>
      </c>
      <c r="B14" s="172" t="n">
        <v>2018044300</v>
      </c>
      <c r="C14" s="161" t="s">
        <v>270</v>
      </c>
      <c r="D14" s="35" t="n">
        <v>21130055300016</v>
      </c>
      <c r="E14" s="161" t="s">
        <v>70</v>
      </c>
      <c r="F14" s="161" t="s">
        <v>71</v>
      </c>
      <c r="G14" s="161" t="s">
        <v>287</v>
      </c>
      <c r="H14" s="175" t="s">
        <v>176</v>
      </c>
      <c r="I14" s="175" t="s">
        <v>288</v>
      </c>
      <c r="J14" s="161" t="n">
        <v>13055</v>
      </c>
      <c r="K14" s="128" t="s">
        <v>125</v>
      </c>
      <c r="L14" s="161" t="s">
        <v>289</v>
      </c>
      <c r="M14" s="175" t="n">
        <v>72</v>
      </c>
      <c r="N14" s="176" t="n">
        <v>43174</v>
      </c>
      <c r="O14" s="177"/>
      <c r="P14" s="176" t="n">
        <v>43252</v>
      </c>
      <c r="Q14" s="173" t="n">
        <v>3677516</v>
      </c>
      <c r="R14" s="173" t="n">
        <v>199000</v>
      </c>
      <c r="S14" s="173"/>
      <c r="T14" s="173"/>
      <c r="U14" s="173" t="n">
        <f aca="false">7507+10301</f>
        <v>17808</v>
      </c>
      <c r="V14" s="173"/>
      <c r="W14" s="166" t="s">
        <v>290</v>
      </c>
      <c r="X14" s="166"/>
      <c r="Y14" s="161"/>
      <c r="Z14" s="161" t="n">
        <v>32976651300041</v>
      </c>
      <c r="AA14" s="161" t="s">
        <v>45</v>
      </c>
      <c r="AB14" s="161" t="s">
        <v>275</v>
      </c>
      <c r="AC14" s="161"/>
      <c r="AD14" s="161"/>
      <c r="AE14" s="161"/>
      <c r="AF14" s="161"/>
      <c r="AG14" s="161"/>
      <c r="AH14" s="161"/>
      <c r="AKN14" s="180"/>
      <c r="AKO14" s="180"/>
      <c r="AKP14" s="180"/>
      <c r="AKQ14" s="180"/>
      <c r="AKR14" s="180"/>
      <c r="AKS14" s="180"/>
      <c r="AKT14" s="180"/>
      <c r="AKU14" s="180"/>
      <c r="AKV14" s="180"/>
      <c r="AKW14" s="180"/>
      <c r="AKX14" s="180"/>
      <c r="AKY14" s="180"/>
      <c r="AKZ14" s="180"/>
      <c r="ALA14" s="180"/>
      <c r="ALB14" s="180"/>
      <c r="ALC14" s="180"/>
      <c r="ALD14" s="180"/>
      <c r="ALE14" s="180"/>
      <c r="AMJ14" s="0"/>
    </row>
    <row r="15" s="168" customFormat="true" ht="138.45" hidden="false" customHeight="true" outlineLevel="0" collapsed="false">
      <c r="A15" s="158" t="s">
        <v>86</v>
      </c>
      <c r="B15" s="159" t="n">
        <v>2018044301</v>
      </c>
      <c r="C15" s="160"/>
      <c r="D15" s="128"/>
      <c r="E15" s="128"/>
      <c r="F15" s="128"/>
      <c r="G15" s="128"/>
      <c r="H15" s="128"/>
      <c r="I15" s="170"/>
      <c r="J15" s="128"/>
      <c r="K15" s="128"/>
      <c r="L15" s="128"/>
      <c r="M15" s="128"/>
      <c r="N15" s="163"/>
      <c r="O15" s="163"/>
      <c r="P15" s="163"/>
      <c r="Q15" s="81"/>
      <c r="R15" s="164"/>
      <c r="S15" s="165"/>
      <c r="T15" s="69"/>
      <c r="U15" s="69"/>
      <c r="V15" s="165"/>
      <c r="W15" s="171"/>
      <c r="X15" s="171"/>
      <c r="Y15" s="160"/>
      <c r="Z15" s="128"/>
      <c r="AA15" s="128"/>
      <c r="AB15" s="128"/>
      <c r="AC15" s="167"/>
      <c r="AD15" s="53" t="s">
        <v>282</v>
      </c>
      <c r="AE15" s="128"/>
      <c r="AF15" s="128"/>
      <c r="AG15" s="128"/>
      <c r="AH15" s="128"/>
      <c r="AKN15" s="169"/>
      <c r="AKO15" s="169"/>
      <c r="AKP15" s="169"/>
      <c r="AKQ15" s="169"/>
      <c r="AKR15" s="169"/>
      <c r="AKS15" s="169"/>
      <c r="AKT15" s="169"/>
      <c r="AKU15" s="169"/>
      <c r="AKV15" s="169"/>
      <c r="AKW15" s="169"/>
      <c r="AKX15" s="169"/>
      <c r="AKY15" s="169"/>
      <c r="AKZ15" s="169"/>
      <c r="ALA15" s="169"/>
      <c r="ALB15" s="169"/>
      <c r="ALC15" s="169"/>
      <c r="ALD15" s="169"/>
      <c r="ALE15" s="169"/>
      <c r="AMJ15" s="0"/>
    </row>
    <row r="16" s="168" customFormat="true" ht="138.45" hidden="false" customHeight="true" outlineLevel="0" collapsed="false">
      <c r="A16" s="158" t="s">
        <v>119</v>
      </c>
      <c r="B16" s="159" t="n">
        <v>2018044302</v>
      </c>
      <c r="C16" s="160"/>
      <c r="D16" s="128"/>
      <c r="E16" s="128"/>
      <c r="F16" s="128"/>
      <c r="G16" s="128"/>
      <c r="H16" s="128"/>
      <c r="I16" s="170"/>
      <c r="J16" s="128"/>
      <c r="K16" s="128"/>
      <c r="L16" s="128"/>
      <c r="M16" s="128"/>
      <c r="N16" s="163"/>
      <c r="O16" s="163"/>
      <c r="P16" s="163"/>
      <c r="Q16" s="164"/>
      <c r="R16" s="164"/>
      <c r="S16" s="165"/>
      <c r="T16" s="69"/>
      <c r="U16" s="69"/>
      <c r="V16" s="165"/>
      <c r="W16" s="171"/>
      <c r="X16" s="171"/>
      <c r="Y16" s="160"/>
      <c r="Z16" s="128"/>
      <c r="AA16" s="128"/>
      <c r="AB16" s="128"/>
      <c r="AC16" s="167"/>
      <c r="AD16" s="128" t="s">
        <v>277</v>
      </c>
      <c r="AE16" s="128"/>
      <c r="AF16" s="128"/>
      <c r="AG16" s="128"/>
      <c r="AH16" s="128"/>
      <c r="AKN16" s="169"/>
      <c r="AKO16" s="169"/>
      <c r="AKP16" s="169"/>
      <c r="AKQ16" s="169"/>
      <c r="AKR16" s="169"/>
      <c r="AKS16" s="169"/>
      <c r="AKT16" s="169"/>
      <c r="AKU16" s="169"/>
      <c r="AKV16" s="169"/>
      <c r="AKW16" s="169"/>
      <c r="AKX16" s="169"/>
      <c r="AKY16" s="169"/>
      <c r="AKZ16" s="169"/>
      <c r="ALA16" s="169"/>
      <c r="ALB16" s="169"/>
      <c r="ALC16" s="169"/>
      <c r="ALD16" s="169"/>
      <c r="ALE16" s="169"/>
      <c r="AMJ16" s="0"/>
    </row>
    <row r="17" s="179" customFormat="true" ht="138.45" hidden="false" customHeight="true" outlineLevel="0" collapsed="false">
      <c r="A17" s="174" t="s">
        <v>69</v>
      </c>
      <c r="B17" s="172" t="n">
        <v>2018043100</v>
      </c>
      <c r="C17" s="161" t="s">
        <v>270</v>
      </c>
      <c r="D17" s="35" t="n">
        <v>21130055300016</v>
      </c>
      <c r="E17" s="161" t="s">
        <v>70</v>
      </c>
      <c r="F17" s="161" t="s">
        <v>71</v>
      </c>
      <c r="G17" s="161" t="s">
        <v>291</v>
      </c>
      <c r="H17" s="175" t="s">
        <v>176</v>
      </c>
      <c r="I17" s="175" t="s">
        <v>292</v>
      </c>
      <c r="J17" s="161" t="n">
        <v>13055</v>
      </c>
      <c r="K17" s="128" t="s">
        <v>125</v>
      </c>
      <c r="L17" s="161" t="s">
        <v>293</v>
      </c>
      <c r="M17" s="175" t="n">
        <v>72</v>
      </c>
      <c r="N17" s="176" t="n">
        <v>43174</v>
      </c>
      <c r="O17" s="177"/>
      <c r="P17" s="176" t="n">
        <v>43252</v>
      </c>
      <c r="Q17" s="173" t="n">
        <v>6174278</v>
      </c>
      <c r="R17" s="173" t="n">
        <v>150000</v>
      </c>
      <c r="S17" s="173"/>
      <c r="T17" s="173"/>
      <c r="U17" s="173" t="n">
        <f aca="false">0</f>
        <v>0</v>
      </c>
      <c r="V17" s="173"/>
      <c r="W17" s="166" t="s">
        <v>294</v>
      </c>
      <c r="X17" s="166"/>
      <c r="Y17" s="161"/>
      <c r="Z17" s="161" t="n">
        <v>33273739400244</v>
      </c>
      <c r="AA17" s="161" t="s">
        <v>45</v>
      </c>
      <c r="AB17" s="161" t="s">
        <v>295</v>
      </c>
      <c r="AC17" s="161"/>
      <c r="AD17" s="161"/>
      <c r="AE17" s="161"/>
      <c r="AF17" s="161"/>
      <c r="AG17" s="161"/>
      <c r="AH17" s="161"/>
      <c r="AKN17" s="180"/>
      <c r="AKO17" s="180"/>
      <c r="AKP17" s="180"/>
      <c r="AKQ17" s="180"/>
      <c r="AKR17" s="180"/>
      <c r="AKS17" s="180"/>
      <c r="AKT17" s="180"/>
      <c r="AKU17" s="180"/>
      <c r="AKV17" s="180"/>
      <c r="AKW17" s="180"/>
      <c r="AKX17" s="180"/>
      <c r="AKY17" s="180"/>
      <c r="AKZ17" s="180"/>
      <c r="ALA17" s="180"/>
      <c r="ALB17" s="180"/>
      <c r="ALC17" s="180"/>
      <c r="ALD17" s="180"/>
      <c r="ALE17" s="180"/>
      <c r="AMJ17" s="0"/>
    </row>
    <row r="18" s="179" customFormat="true" ht="138.45" hidden="false" customHeight="true" outlineLevel="0" collapsed="false">
      <c r="A18" s="174" t="s">
        <v>86</v>
      </c>
      <c r="B18" s="172" t="n">
        <v>2018043101</v>
      </c>
      <c r="C18" s="161"/>
      <c r="D18" s="161"/>
      <c r="E18" s="161"/>
      <c r="F18" s="161"/>
      <c r="G18" s="161"/>
      <c r="H18" s="161"/>
      <c r="I18" s="181"/>
      <c r="J18" s="161"/>
      <c r="K18" s="161"/>
      <c r="L18" s="161"/>
      <c r="M18" s="161"/>
      <c r="N18" s="177"/>
      <c r="O18" s="177"/>
      <c r="P18" s="177"/>
      <c r="Q18" s="173"/>
      <c r="R18" s="173"/>
      <c r="S18" s="171"/>
      <c r="T18" s="171"/>
      <c r="U18" s="171"/>
      <c r="V18" s="171"/>
      <c r="W18" s="171"/>
      <c r="X18" s="171"/>
      <c r="Y18" s="161"/>
      <c r="Z18" s="161"/>
      <c r="AA18" s="161"/>
      <c r="AB18" s="161"/>
      <c r="AC18" s="161"/>
      <c r="AD18" s="175" t="s">
        <v>296</v>
      </c>
      <c r="AE18" s="161"/>
      <c r="AF18" s="161"/>
      <c r="AG18" s="161"/>
      <c r="AH18" s="161"/>
      <c r="AKN18" s="180"/>
      <c r="AKO18" s="180"/>
      <c r="AKP18" s="180"/>
      <c r="AKQ18" s="180"/>
      <c r="AKR18" s="180"/>
      <c r="AKS18" s="180"/>
      <c r="AKT18" s="180"/>
      <c r="AKU18" s="180"/>
      <c r="AKV18" s="180"/>
      <c r="AKW18" s="180"/>
      <c r="AKX18" s="180"/>
      <c r="AKY18" s="180"/>
      <c r="AKZ18" s="180"/>
      <c r="ALA18" s="180"/>
      <c r="ALB18" s="180"/>
      <c r="ALC18" s="180"/>
      <c r="ALD18" s="180"/>
      <c r="ALE18" s="180"/>
      <c r="AMJ18" s="0"/>
    </row>
    <row r="19" s="179" customFormat="true" ht="138.45" hidden="false" customHeight="true" outlineLevel="0" collapsed="false">
      <c r="A19" s="174" t="s">
        <v>119</v>
      </c>
      <c r="B19" s="172" t="n">
        <v>2018043102</v>
      </c>
      <c r="C19" s="161"/>
      <c r="D19" s="161"/>
      <c r="E19" s="161"/>
      <c r="F19" s="161"/>
      <c r="G19" s="161"/>
      <c r="H19" s="161"/>
      <c r="I19" s="181"/>
      <c r="J19" s="161"/>
      <c r="K19" s="161"/>
      <c r="L19" s="161"/>
      <c r="M19" s="161"/>
      <c r="N19" s="177"/>
      <c r="O19" s="177"/>
      <c r="P19" s="177"/>
      <c r="Q19" s="173"/>
      <c r="R19" s="173"/>
      <c r="S19" s="171"/>
      <c r="T19" s="171"/>
      <c r="U19" s="171"/>
      <c r="V19" s="171"/>
      <c r="W19" s="171"/>
      <c r="X19" s="171"/>
      <c r="Y19" s="161"/>
      <c r="Z19" s="161"/>
      <c r="AA19" s="161"/>
      <c r="AB19" s="161"/>
      <c r="AC19" s="161"/>
      <c r="AD19" s="161" t="s">
        <v>277</v>
      </c>
      <c r="AE19" s="161"/>
      <c r="AF19" s="161"/>
      <c r="AG19" s="161"/>
      <c r="AH19" s="161"/>
      <c r="AKN19" s="180"/>
      <c r="AKO19" s="180"/>
      <c r="AKP19" s="180"/>
      <c r="AKQ19" s="180"/>
      <c r="AKR19" s="180"/>
      <c r="AKS19" s="180"/>
      <c r="AKT19" s="180"/>
      <c r="AKU19" s="180"/>
      <c r="AKV19" s="180"/>
      <c r="AKW19" s="180"/>
      <c r="AKX19" s="180"/>
      <c r="AKY19" s="180"/>
      <c r="AKZ19" s="180"/>
      <c r="ALA19" s="180"/>
      <c r="ALB19" s="180"/>
      <c r="ALC19" s="180"/>
      <c r="ALD19" s="180"/>
      <c r="ALE19" s="180"/>
      <c r="AMJ19" s="0"/>
    </row>
    <row r="20" s="179" customFormat="true" ht="138.45" hidden="false" customHeight="true" outlineLevel="0" collapsed="false">
      <c r="A20" s="174" t="s">
        <v>69</v>
      </c>
      <c r="B20" s="172" t="n">
        <v>2018043200</v>
      </c>
      <c r="C20" s="161" t="s">
        <v>270</v>
      </c>
      <c r="D20" s="35" t="n">
        <v>21130055300016</v>
      </c>
      <c r="E20" s="161" t="s">
        <v>70</v>
      </c>
      <c r="F20" s="161" t="s">
        <v>71</v>
      </c>
      <c r="G20" s="161" t="s">
        <v>297</v>
      </c>
      <c r="H20" s="175" t="s">
        <v>176</v>
      </c>
      <c r="I20" s="175" t="s">
        <v>298</v>
      </c>
      <c r="J20" s="161" t="n">
        <v>13055</v>
      </c>
      <c r="K20" s="128" t="s">
        <v>125</v>
      </c>
      <c r="L20" s="161" t="s">
        <v>299</v>
      </c>
      <c r="M20" s="175" t="n">
        <v>72</v>
      </c>
      <c r="N20" s="176" t="n">
        <v>43174</v>
      </c>
      <c r="O20" s="177"/>
      <c r="P20" s="176" t="n">
        <v>43252</v>
      </c>
      <c r="Q20" s="173" t="n">
        <v>6809953</v>
      </c>
      <c r="R20" s="173" t="n">
        <v>200000</v>
      </c>
      <c r="S20" s="173"/>
      <c r="T20" s="173"/>
      <c r="U20" s="173" t="n">
        <f aca="false">328</f>
        <v>328</v>
      </c>
      <c r="V20" s="173"/>
      <c r="W20" s="166" t="s">
        <v>300</v>
      </c>
      <c r="X20" s="166"/>
      <c r="Y20" s="161"/>
      <c r="Z20" s="161" t="s">
        <v>301</v>
      </c>
      <c r="AA20" s="161" t="s">
        <v>45</v>
      </c>
      <c r="AB20" s="161" t="s">
        <v>295</v>
      </c>
      <c r="AC20" s="161"/>
      <c r="AD20" s="161"/>
      <c r="AE20" s="161"/>
      <c r="AF20" s="161"/>
      <c r="AG20" s="161"/>
      <c r="AH20" s="161"/>
      <c r="AKN20" s="180"/>
      <c r="AKO20" s="180"/>
      <c r="AKP20" s="180"/>
      <c r="AKQ20" s="180"/>
      <c r="AKR20" s="180"/>
      <c r="AKS20" s="180"/>
      <c r="AKT20" s="180"/>
      <c r="AKU20" s="180"/>
      <c r="AKV20" s="180"/>
      <c r="AKW20" s="180"/>
      <c r="AKX20" s="180"/>
      <c r="AKY20" s="180"/>
      <c r="AKZ20" s="180"/>
      <c r="ALA20" s="180"/>
      <c r="ALB20" s="180"/>
      <c r="ALC20" s="180"/>
      <c r="ALD20" s="180"/>
      <c r="ALE20" s="180"/>
      <c r="AMJ20" s="0"/>
    </row>
    <row r="21" s="179" customFormat="true" ht="138.45" hidden="false" customHeight="true" outlineLevel="0" collapsed="false">
      <c r="A21" s="174" t="s">
        <v>86</v>
      </c>
      <c r="B21" s="172" t="n">
        <v>2018043201</v>
      </c>
      <c r="C21" s="161"/>
      <c r="D21" s="161"/>
      <c r="E21" s="161"/>
      <c r="F21" s="161"/>
      <c r="G21" s="161"/>
      <c r="H21" s="161"/>
      <c r="I21" s="161"/>
      <c r="J21" s="161"/>
      <c r="K21" s="161"/>
      <c r="L21" s="161"/>
      <c r="M21" s="161"/>
      <c r="N21" s="177"/>
      <c r="O21" s="177"/>
      <c r="P21" s="177"/>
      <c r="Q21" s="173"/>
      <c r="R21" s="173"/>
      <c r="S21" s="173"/>
      <c r="T21" s="173"/>
      <c r="U21" s="173"/>
      <c r="V21" s="173"/>
      <c r="W21" s="173"/>
      <c r="X21" s="173"/>
      <c r="Y21" s="161"/>
      <c r="Z21" s="161"/>
      <c r="AA21" s="161"/>
      <c r="AB21" s="161"/>
      <c r="AC21" s="161"/>
      <c r="AD21" s="175" t="s">
        <v>296</v>
      </c>
      <c r="AE21" s="161"/>
      <c r="AF21" s="161"/>
      <c r="AG21" s="161"/>
      <c r="AH21" s="161"/>
      <c r="AKN21" s="180"/>
      <c r="AKO21" s="180"/>
      <c r="AKP21" s="180"/>
      <c r="AKQ21" s="180"/>
      <c r="AKR21" s="180"/>
      <c r="AKS21" s="180"/>
      <c r="AKT21" s="180"/>
      <c r="AKU21" s="180"/>
      <c r="AKV21" s="180"/>
      <c r="AKW21" s="180"/>
      <c r="AKX21" s="180"/>
      <c r="AKY21" s="180"/>
      <c r="AKZ21" s="180"/>
      <c r="ALA21" s="180"/>
      <c r="ALB21" s="180"/>
      <c r="ALC21" s="180"/>
      <c r="ALD21" s="180"/>
      <c r="ALE21" s="180"/>
      <c r="AMJ21" s="0"/>
    </row>
    <row r="22" s="179" customFormat="true" ht="138.45" hidden="false" customHeight="true" outlineLevel="0" collapsed="false">
      <c r="A22" s="174" t="s">
        <v>119</v>
      </c>
      <c r="B22" s="172" t="n">
        <v>2018043202</v>
      </c>
      <c r="C22" s="161"/>
      <c r="D22" s="161"/>
      <c r="E22" s="161"/>
      <c r="F22" s="161"/>
      <c r="G22" s="161"/>
      <c r="H22" s="161"/>
      <c r="I22" s="161"/>
      <c r="J22" s="161"/>
      <c r="K22" s="161"/>
      <c r="L22" s="161"/>
      <c r="M22" s="161"/>
      <c r="N22" s="177"/>
      <c r="O22" s="177"/>
      <c r="P22" s="177"/>
      <c r="Q22" s="173"/>
      <c r="R22" s="173"/>
      <c r="S22" s="173"/>
      <c r="T22" s="173"/>
      <c r="U22" s="173"/>
      <c r="V22" s="173"/>
      <c r="W22" s="173"/>
      <c r="X22" s="173"/>
      <c r="Y22" s="161"/>
      <c r="Z22" s="161"/>
      <c r="AA22" s="161"/>
      <c r="AB22" s="161"/>
      <c r="AC22" s="161"/>
      <c r="AD22" s="161" t="s">
        <v>277</v>
      </c>
      <c r="AE22" s="161"/>
      <c r="AF22" s="161"/>
      <c r="AG22" s="161"/>
      <c r="AH22" s="161"/>
      <c r="AKN22" s="180"/>
      <c r="AKO22" s="180"/>
      <c r="AKP22" s="180"/>
      <c r="AKQ22" s="180"/>
      <c r="AKR22" s="180"/>
      <c r="AKS22" s="180"/>
      <c r="AKT22" s="180"/>
      <c r="AKU22" s="180"/>
      <c r="AKV22" s="180"/>
      <c r="AKW22" s="180"/>
      <c r="AKX22" s="180"/>
      <c r="AKY22" s="180"/>
      <c r="AKZ22" s="180"/>
      <c r="ALA22" s="180"/>
      <c r="ALB22" s="180"/>
      <c r="ALC22" s="180"/>
      <c r="ALD22" s="180"/>
      <c r="ALE22" s="180"/>
      <c r="AMJ22" s="0"/>
    </row>
    <row r="23" s="179" customFormat="true" ht="138.45" hidden="false" customHeight="true" outlineLevel="0" collapsed="false">
      <c r="A23" s="174" t="s">
        <v>69</v>
      </c>
      <c r="B23" s="172" t="n">
        <v>2018043300</v>
      </c>
      <c r="C23" s="161" t="s">
        <v>270</v>
      </c>
      <c r="D23" s="35" t="n">
        <v>21130055300016</v>
      </c>
      <c r="E23" s="161" t="s">
        <v>70</v>
      </c>
      <c r="F23" s="161" t="s">
        <v>71</v>
      </c>
      <c r="G23" s="161" t="s">
        <v>302</v>
      </c>
      <c r="H23" s="175" t="s">
        <v>176</v>
      </c>
      <c r="I23" s="175" t="s">
        <v>303</v>
      </c>
      <c r="J23" s="161" t="n">
        <v>13055</v>
      </c>
      <c r="K23" s="128" t="s">
        <v>125</v>
      </c>
      <c r="L23" s="161" t="s">
        <v>304</v>
      </c>
      <c r="M23" s="175" t="n">
        <v>72</v>
      </c>
      <c r="N23" s="176" t="n">
        <v>43174</v>
      </c>
      <c r="O23" s="177"/>
      <c r="P23" s="176" t="n">
        <v>43252</v>
      </c>
      <c r="Q23" s="173" t="n">
        <v>3849864</v>
      </c>
      <c r="R23" s="173" t="n">
        <v>210000</v>
      </c>
      <c r="S23" s="173"/>
      <c r="T23" s="173"/>
      <c r="U23" s="173" t="n">
        <v>0</v>
      </c>
      <c r="V23" s="173"/>
      <c r="W23" s="166" t="s">
        <v>305</v>
      </c>
      <c r="X23" s="166"/>
      <c r="Y23" s="161"/>
      <c r="Z23" s="161" t="n">
        <v>33273739400244</v>
      </c>
      <c r="AA23" s="161" t="s">
        <v>45</v>
      </c>
      <c r="AB23" s="161" t="s">
        <v>295</v>
      </c>
      <c r="AC23" s="161"/>
      <c r="AD23" s="161"/>
      <c r="AE23" s="161"/>
      <c r="AF23" s="161"/>
      <c r="AG23" s="161"/>
      <c r="AH23" s="161"/>
      <c r="AKN23" s="180"/>
      <c r="AKO23" s="180"/>
      <c r="AKP23" s="180"/>
      <c r="AKQ23" s="180"/>
      <c r="AKR23" s="180"/>
      <c r="AKS23" s="180"/>
      <c r="AKT23" s="180"/>
      <c r="AKU23" s="180"/>
      <c r="AKV23" s="180"/>
      <c r="AKW23" s="180"/>
      <c r="AKX23" s="180"/>
      <c r="AKY23" s="180"/>
      <c r="AKZ23" s="180"/>
      <c r="ALA23" s="180"/>
      <c r="ALB23" s="180"/>
      <c r="ALC23" s="180"/>
      <c r="ALD23" s="180"/>
      <c r="ALE23" s="180"/>
      <c r="AMJ23" s="0"/>
    </row>
    <row r="24" s="179" customFormat="true" ht="138.45" hidden="false" customHeight="true" outlineLevel="0" collapsed="false">
      <c r="A24" s="174" t="s">
        <v>86</v>
      </c>
      <c r="B24" s="172" t="n">
        <v>2018043301</v>
      </c>
      <c r="C24" s="161"/>
      <c r="D24" s="161"/>
      <c r="E24" s="161"/>
      <c r="F24" s="161"/>
      <c r="G24" s="161"/>
      <c r="H24" s="161"/>
      <c r="I24" s="161"/>
      <c r="J24" s="161"/>
      <c r="K24" s="161"/>
      <c r="L24" s="161"/>
      <c r="M24" s="161"/>
      <c r="N24" s="177"/>
      <c r="O24" s="177"/>
      <c r="P24" s="177"/>
      <c r="Q24" s="173"/>
      <c r="R24" s="173"/>
      <c r="S24" s="173"/>
      <c r="T24" s="173"/>
      <c r="U24" s="173"/>
      <c r="V24" s="173"/>
      <c r="W24" s="173"/>
      <c r="X24" s="173"/>
      <c r="Y24" s="161"/>
      <c r="Z24" s="161"/>
      <c r="AA24" s="161"/>
      <c r="AB24" s="161"/>
      <c r="AC24" s="161"/>
      <c r="AD24" s="175" t="s">
        <v>296</v>
      </c>
      <c r="AE24" s="161"/>
      <c r="AF24" s="161"/>
      <c r="AG24" s="161"/>
      <c r="AH24" s="161"/>
      <c r="AKN24" s="180"/>
      <c r="AKO24" s="180"/>
      <c r="AKP24" s="180"/>
      <c r="AKQ24" s="180"/>
      <c r="AKR24" s="180"/>
      <c r="AKS24" s="180"/>
      <c r="AKT24" s="180"/>
      <c r="AKU24" s="180"/>
      <c r="AKV24" s="180"/>
      <c r="AKW24" s="180"/>
      <c r="AKX24" s="180"/>
      <c r="AKY24" s="180"/>
      <c r="AKZ24" s="180"/>
      <c r="ALA24" s="180"/>
      <c r="ALB24" s="180"/>
      <c r="ALC24" s="180"/>
      <c r="ALD24" s="180"/>
      <c r="ALE24" s="180"/>
      <c r="AMJ24" s="0"/>
    </row>
    <row r="25" s="179" customFormat="true" ht="138.45" hidden="false" customHeight="true" outlineLevel="0" collapsed="false">
      <c r="A25" s="174" t="s">
        <v>119</v>
      </c>
      <c r="B25" s="172" t="n">
        <v>2018043302</v>
      </c>
      <c r="C25" s="161"/>
      <c r="D25" s="161"/>
      <c r="E25" s="161"/>
      <c r="F25" s="161"/>
      <c r="G25" s="161"/>
      <c r="H25" s="161"/>
      <c r="I25" s="161"/>
      <c r="J25" s="161"/>
      <c r="K25" s="161"/>
      <c r="L25" s="161"/>
      <c r="M25" s="161"/>
      <c r="N25" s="177"/>
      <c r="O25" s="177"/>
      <c r="P25" s="177"/>
      <c r="Q25" s="173"/>
      <c r="R25" s="173"/>
      <c r="S25" s="173"/>
      <c r="T25" s="173"/>
      <c r="U25" s="173"/>
      <c r="V25" s="173"/>
      <c r="W25" s="173"/>
      <c r="X25" s="173"/>
      <c r="Y25" s="161"/>
      <c r="Z25" s="161"/>
      <c r="AA25" s="161"/>
      <c r="AB25" s="161"/>
      <c r="AC25" s="161"/>
      <c r="AD25" s="161" t="s">
        <v>277</v>
      </c>
      <c r="AE25" s="161"/>
      <c r="AF25" s="161"/>
      <c r="AG25" s="161"/>
      <c r="AH25" s="161"/>
      <c r="AKN25" s="180"/>
      <c r="AKO25" s="180"/>
      <c r="AKP25" s="180"/>
      <c r="AKQ25" s="180"/>
      <c r="AKR25" s="180"/>
      <c r="AKS25" s="180"/>
      <c r="AKT25" s="180"/>
      <c r="AKU25" s="180"/>
      <c r="AKV25" s="180"/>
      <c r="AKW25" s="180"/>
      <c r="AKX25" s="180"/>
      <c r="AKY25" s="180"/>
      <c r="AKZ25" s="180"/>
      <c r="ALA25" s="180"/>
      <c r="ALB25" s="180"/>
      <c r="ALC25" s="180"/>
      <c r="ALD25" s="180"/>
      <c r="ALE25" s="180"/>
      <c r="AMJ25" s="0"/>
    </row>
    <row r="26" s="179" customFormat="true" ht="138.45" hidden="false" customHeight="true" outlineLevel="0" collapsed="false">
      <c r="A26" s="174" t="s">
        <v>69</v>
      </c>
      <c r="B26" s="172" t="n">
        <v>2018043600</v>
      </c>
      <c r="C26" s="161" t="s">
        <v>270</v>
      </c>
      <c r="D26" s="35" t="n">
        <v>21130055300016</v>
      </c>
      <c r="E26" s="161" t="s">
        <v>70</v>
      </c>
      <c r="F26" s="161" t="s">
        <v>71</v>
      </c>
      <c r="G26" s="161" t="s">
        <v>306</v>
      </c>
      <c r="H26" s="161" t="s">
        <v>176</v>
      </c>
      <c r="I26" s="161" t="s">
        <v>307</v>
      </c>
      <c r="J26" s="161" t="n">
        <v>13055</v>
      </c>
      <c r="K26" s="128" t="s">
        <v>125</v>
      </c>
      <c r="L26" s="161" t="s">
        <v>308</v>
      </c>
      <c r="M26" s="175" t="n">
        <v>72</v>
      </c>
      <c r="N26" s="176" t="n">
        <v>43174</v>
      </c>
      <c r="O26" s="177"/>
      <c r="P26" s="176" t="n">
        <v>43252</v>
      </c>
      <c r="Q26" s="173" t="n">
        <v>3358038</v>
      </c>
      <c r="R26" s="173" t="n">
        <v>134000</v>
      </c>
      <c r="S26" s="173"/>
      <c r="T26" s="173"/>
      <c r="U26" s="173" t="n">
        <v>13983</v>
      </c>
      <c r="V26" s="173"/>
      <c r="W26" s="166" t="s">
        <v>309</v>
      </c>
      <c r="X26" s="166"/>
      <c r="Y26" s="161"/>
      <c r="Z26" s="161" t="n">
        <v>33273739400244</v>
      </c>
      <c r="AA26" s="161" t="s">
        <v>45</v>
      </c>
      <c r="AB26" s="161" t="s">
        <v>295</v>
      </c>
      <c r="AC26" s="161"/>
      <c r="AD26" s="161"/>
      <c r="AE26" s="161"/>
      <c r="AF26" s="161"/>
      <c r="AG26" s="161"/>
      <c r="AH26" s="161"/>
      <c r="AKN26" s="180"/>
      <c r="AKO26" s="180"/>
      <c r="AKP26" s="180"/>
      <c r="AKQ26" s="180"/>
      <c r="AKR26" s="180"/>
      <c r="AKS26" s="180"/>
      <c r="AKT26" s="180"/>
      <c r="AKU26" s="180"/>
      <c r="AKV26" s="180"/>
      <c r="AKW26" s="180"/>
      <c r="AKX26" s="180"/>
      <c r="AKY26" s="180"/>
      <c r="AKZ26" s="180"/>
      <c r="ALA26" s="180"/>
      <c r="ALB26" s="180"/>
      <c r="ALC26" s="180"/>
      <c r="ALD26" s="180"/>
      <c r="ALE26" s="180"/>
      <c r="AMJ26" s="0"/>
    </row>
    <row r="27" s="179" customFormat="true" ht="138.45" hidden="false" customHeight="true" outlineLevel="0" collapsed="false">
      <c r="A27" s="174" t="s">
        <v>86</v>
      </c>
      <c r="B27" s="172" t="n">
        <v>2018043601</v>
      </c>
      <c r="C27" s="161"/>
      <c r="D27" s="161"/>
      <c r="E27" s="161"/>
      <c r="F27" s="161"/>
      <c r="G27" s="161"/>
      <c r="H27" s="161"/>
      <c r="I27" s="161"/>
      <c r="J27" s="161"/>
      <c r="K27" s="161"/>
      <c r="L27" s="161"/>
      <c r="M27" s="161"/>
      <c r="N27" s="177"/>
      <c r="O27" s="177"/>
      <c r="P27" s="177"/>
      <c r="Q27" s="173"/>
      <c r="R27" s="173"/>
      <c r="S27" s="173"/>
      <c r="T27" s="173"/>
      <c r="U27" s="173"/>
      <c r="V27" s="173"/>
      <c r="W27" s="173"/>
      <c r="X27" s="173"/>
      <c r="Y27" s="161"/>
      <c r="Z27" s="161"/>
      <c r="AA27" s="161"/>
      <c r="AB27" s="161"/>
      <c r="AC27" s="161"/>
      <c r="AD27" s="175" t="s">
        <v>296</v>
      </c>
      <c r="AE27" s="161"/>
      <c r="AF27" s="161"/>
      <c r="AG27" s="161"/>
      <c r="AH27" s="161"/>
      <c r="AKN27" s="180"/>
      <c r="AKO27" s="180"/>
      <c r="AKP27" s="180"/>
      <c r="AKQ27" s="180"/>
      <c r="AKR27" s="180"/>
      <c r="AKS27" s="180"/>
      <c r="AKT27" s="180"/>
      <c r="AKU27" s="180"/>
      <c r="AKV27" s="180"/>
      <c r="AKW27" s="180"/>
      <c r="AKX27" s="180"/>
      <c r="AKY27" s="180"/>
      <c r="AKZ27" s="180"/>
      <c r="ALA27" s="180"/>
      <c r="ALB27" s="180"/>
      <c r="ALC27" s="180"/>
      <c r="ALD27" s="180"/>
      <c r="ALE27" s="180"/>
      <c r="AMJ27" s="0"/>
    </row>
    <row r="28" s="179" customFormat="true" ht="138.45" hidden="false" customHeight="true" outlineLevel="0" collapsed="false">
      <c r="A28" s="174" t="s">
        <v>119</v>
      </c>
      <c r="B28" s="172" t="n">
        <v>2018043602</v>
      </c>
      <c r="C28" s="161"/>
      <c r="D28" s="161"/>
      <c r="E28" s="161"/>
      <c r="F28" s="161"/>
      <c r="G28" s="161"/>
      <c r="H28" s="161"/>
      <c r="I28" s="161"/>
      <c r="J28" s="161"/>
      <c r="K28" s="161"/>
      <c r="L28" s="161"/>
      <c r="M28" s="161"/>
      <c r="N28" s="177"/>
      <c r="O28" s="177"/>
      <c r="P28" s="177"/>
      <c r="Q28" s="173"/>
      <c r="R28" s="173"/>
      <c r="S28" s="173"/>
      <c r="T28" s="173"/>
      <c r="U28" s="173"/>
      <c r="V28" s="173"/>
      <c r="W28" s="173"/>
      <c r="X28" s="173"/>
      <c r="Y28" s="161"/>
      <c r="Z28" s="161"/>
      <c r="AA28" s="161"/>
      <c r="AB28" s="161"/>
      <c r="AC28" s="161"/>
      <c r="AD28" s="161" t="s">
        <v>277</v>
      </c>
      <c r="AE28" s="161"/>
      <c r="AF28" s="161"/>
      <c r="AG28" s="161"/>
      <c r="AH28" s="161"/>
      <c r="AKN28" s="180"/>
      <c r="AKO28" s="180"/>
      <c r="AKP28" s="180"/>
      <c r="AKQ28" s="180"/>
      <c r="AKR28" s="180"/>
      <c r="AKS28" s="180"/>
      <c r="AKT28" s="180"/>
      <c r="AKU28" s="180"/>
      <c r="AKV28" s="180"/>
      <c r="AKW28" s="180"/>
      <c r="AKX28" s="180"/>
      <c r="AKY28" s="180"/>
      <c r="AKZ28" s="180"/>
      <c r="ALA28" s="180"/>
      <c r="ALB28" s="180"/>
      <c r="ALC28" s="180"/>
      <c r="ALD28" s="180"/>
      <c r="ALE28" s="180"/>
      <c r="AMJ28" s="0"/>
    </row>
    <row r="29" s="179" customFormat="true" ht="138.45" hidden="false" customHeight="true" outlineLevel="0" collapsed="false">
      <c r="A29" s="174" t="s">
        <v>69</v>
      </c>
      <c r="B29" s="172" t="n">
        <v>2018043800</v>
      </c>
      <c r="C29" s="161" t="s">
        <v>270</v>
      </c>
      <c r="D29" s="35" t="n">
        <v>21130055300016</v>
      </c>
      <c r="E29" s="161" t="s">
        <v>70</v>
      </c>
      <c r="F29" s="161" t="s">
        <v>71</v>
      </c>
      <c r="G29" s="161" t="s">
        <v>310</v>
      </c>
      <c r="H29" s="161" t="s">
        <v>176</v>
      </c>
      <c r="I29" s="161" t="s">
        <v>311</v>
      </c>
      <c r="J29" s="161" t="n">
        <v>13055</v>
      </c>
      <c r="K29" s="128" t="s">
        <v>125</v>
      </c>
      <c r="L29" s="161" t="s">
        <v>312</v>
      </c>
      <c r="M29" s="175" t="n">
        <v>72</v>
      </c>
      <c r="N29" s="176" t="n">
        <v>43174</v>
      </c>
      <c r="O29" s="177"/>
      <c r="P29" s="176" t="n">
        <v>43252</v>
      </c>
      <c r="Q29" s="173" t="n">
        <v>2628949</v>
      </c>
      <c r="R29" s="173" t="n">
        <v>148653</v>
      </c>
      <c r="S29" s="173"/>
      <c r="T29" s="173"/>
      <c r="U29" s="173" t="n">
        <f aca="false">6071+1128</f>
        <v>7199</v>
      </c>
      <c r="V29" s="173"/>
      <c r="W29" s="166" t="s">
        <v>313</v>
      </c>
      <c r="X29" s="166"/>
      <c r="Y29" s="161"/>
      <c r="Z29" s="161" t="n">
        <v>33273739400244</v>
      </c>
      <c r="AA29" s="161" t="s">
        <v>45</v>
      </c>
      <c r="AB29" s="161" t="s">
        <v>295</v>
      </c>
      <c r="AC29" s="161"/>
      <c r="AD29" s="161"/>
      <c r="AE29" s="161"/>
      <c r="AF29" s="161"/>
      <c r="AG29" s="161"/>
      <c r="AH29" s="161"/>
      <c r="AKN29" s="180"/>
      <c r="AKO29" s="180"/>
      <c r="AKP29" s="180"/>
      <c r="AKQ29" s="180"/>
      <c r="AKR29" s="180"/>
      <c r="AKS29" s="180"/>
      <c r="AKT29" s="180"/>
      <c r="AKU29" s="180"/>
      <c r="AKV29" s="180"/>
      <c r="AKW29" s="180"/>
      <c r="AKX29" s="180"/>
      <c r="AKY29" s="180"/>
      <c r="AKZ29" s="180"/>
      <c r="ALA29" s="180"/>
      <c r="ALB29" s="180"/>
      <c r="ALC29" s="180"/>
      <c r="ALD29" s="180"/>
      <c r="ALE29" s="180"/>
      <c r="AMJ29" s="0"/>
    </row>
    <row r="30" s="179" customFormat="true" ht="138.45" hidden="false" customHeight="true" outlineLevel="0" collapsed="false">
      <c r="A30" s="174" t="s">
        <v>86</v>
      </c>
      <c r="B30" s="172" t="n">
        <v>2018043801</v>
      </c>
      <c r="C30" s="161"/>
      <c r="D30" s="161"/>
      <c r="E30" s="161"/>
      <c r="F30" s="161"/>
      <c r="G30" s="161"/>
      <c r="H30" s="161"/>
      <c r="I30" s="161"/>
      <c r="J30" s="161"/>
      <c r="K30" s="161"/>
      <c r="L30" s="161"/>
      <c r="M30" s="161"/>
      <c r="N30" s="177"/>
      <c r="O30" s="177"/>
      <c r="P30" s="177"/>
      <c r="Q30" s="173"/>
      <c r="R30" s="173"/>
      <c r="S30" s="173"/>
      <c r="T30" s="173"/>
      <c r="U30" s="173"/>
      <c r="V30" s="173"/>
      <c r="W30" s="173"/>
      <c r="X30" s="173"/>
      <c r="Y30" s="161"/>
      <c r="Z30" s="161"/>
      <c r="AA30" s="161"/>
      <c r="AB30" s="161"/>
      <c r="AC30" s="161"/>
      <c r="AD30" s="175" t="s">
        <v>296</v>
      </c>
      <c r="AE30" s="161"/>
      <c r="AF30" s="161"/>
      <c r="AG30" s="161"/>
      <c r="AH30" s="161"/>
      <c r="AKN30" s="180"/>
      <c r="AKO30" s="180"/>
      <c r="AKP30" s="180"/>
      <c r="AKQ30" s="180"/>
      <c r="AKR30" s="180"/>
      <c r="AKS30" s="180"/>
      <c r="AKT30" s="180"/>
      <c r="AKU30" s="180"/>
      <c r="AKV30" s="180"/>
      <c r="AKW30" s="180"/>
      <c r="AKX30" s="180"/>
      <c r="AKY30" s="180"/>
      <c r="AKZ30" s="180"/>
      <c r="ALA30" s="180"/>
      <c r="ALB30" s="180"/>
      <c r="ALC30" s="180"/>
      <c r="ALD30" s="180"/>
      <c r="ALE30" s="180"/>
      <c r="AMJ30" s="0"/>
    </row>
    <row r="31" s="179" customFormat="true" ht="138.45" hidden="false" customHeight="true" outlineLevel="0" collapsed="false">
      <c r="A31" s="174" t="s">
        <v>119</v>
      </c>
      <c r="B31" s="172" t="n">
        <v>2018043802</v>
      </c>
      <c r="C31" s="161"/>
      <c r="D31" s="161"/>
      <c r="E31" s="161"/>
      <c r="F31" s="161"/>
      <c r="G31" s="161"/>
      <c r="H31" s="161"/>
      <c r="I31" s="161"/>
      <c r="J31" s="161"/>
      <c r="K31" s="161"/>
      <c r="L31" s="161"/>
      <c r="M31" s="161"/>
      <c r="N31" s="177"/>
      <c r="O31" s="177"/>
      <c r="P31" s="177"/>
      <c r="Q31" s="173"/>
      <c r="R31" s="173"/>
      <c r="S31" s="173"/>
      <c r="T31" s="173"/>
      <c r="U31" s="173"/>
      <c r="V31" s="173"/>
      <c r="W31" s="173"/>
      <c r="X31" s="173"/>
      <c r="Y31" s="161"/>
      <c r="Z31" s="161"/>
      <c r="AA31" s="161"/>
      <c r="AB31" s="161"/>
      <c r="AC31" s="161"/>
      <c r="AD31" s="161" t="s">
        <v>314</v>
      </c>
      <c r="AE31" s="161"/>
      <c r="AF31" s="161"/>
      <c r="AG31" s="161"/>
      <c r="AH31" s="161"/>
      <c r="AKN31" s="180"/>
      <c r="AKO31" s="180"/>
      <c r="AKP31" s="180"/>
      <c r="AKQ31" s="180"/>
      <c r="AKR31" s="180"/>
      <c r="AKS31" s="180"/>
      <c r="AKT31" s="180"/>
      <c r="AKU31" s="180"/>
      <c r="AKV31" s="180"/>
      <c r="AKW31" s="180"/>
      <c r="AKX31" s="180"/>
      <c r="AKY31" s="180"/>
      <c r="AKZ31" s="180"/>
      <c r="ALA31" s="180"/>
      <c r="ALB31" s="180"/>
      <c r="ALC31" s="180"/>
      <c r="ALD31" s="180"/>
      <c r="ALE31" s="180"/>
      <c r="AMJ31" s="0"/>
    </row>
    <row r="32" s="179" customFormat="true" ht="138.45" hidden="false" customHeight="true" outlineLevel="0" collapsed="false">
      <c r="A32" s="174" t="s">
        <v>121</v>
      </c>
      <c r="B32" s="172" t="n">
        <v>2018043803</v>
      </c>
      <c r="C32" s="161"/>
      <c r="D32" s="161"/>
      <c r="E32" s="161"/>
      <c r="F32" s="161"/>
      <c r="G32" s="161"/>
      <c r="H32" s="161"/>
      <c r="I32" s="161"/>
      <c r="J32" s="161"/>
      <c r="K32" s="161"/>
      <c r="L32" s="161"/>
      <c r="M32" s="161"/>
      <c r="N32" s="177"/>
      <c r="O32" s="177"/>
      <c r="P32" s="177"/>
      <c r="Q32" s="173"/>
      <c r="R32" s="173"/>
      <c r="S32" s="173"/>
      <c r="T32" s="173"/>
      <c r="U32" s="173"/>
      <c r="V32" s="173"/>
      <c r="W32" s="173"/>
      <c r="X32" s="173"/>
      <c r="Y32" s="161"/>
      <c r="Z32" s="161"/>
      <c r="AA32" s="161"/>
      <c r="AB32" s="161"/>
      <c r="AC32" s="161"/>
      <c r="AD32" s="161" t="s">
        <v>277</v>
      </c>
      <c r="AE32" s="161"/>
      <c r="AF32" s="161"/>
      <c r="AG32" s="161"/>
      <c r="AH32" s="161"/>
      <c r="AKN32" s="180"/>
      <c r="AKO32" s="180"/>
      <c r="AKP32" s="180"/>
      <c r="AKQ32" s="180"/>
      <c r="AKR32" s="180"/>
      <c r="AKS32" s="180"/>
      <c r="AKT32" s="180"/>
      <c r="AKU32" s="180"/>
      <c r="AKV32" s="180"/>
      <c r="AKW32" s="180"/>
      <c r="AKX32" s="180"/>
      <c r="AKY32" s="180"/>
      <c r="AKZ32" s="180"/>
      <c r="ALA32" s="180"/>
      <c r="ALB32" s="180"/>
      <c r="ALC32" s="180"/>
      <c r="ALD32" s="180"/>
      <c r="ALE32" s="180"/>
      <c r="AMJ32" s="0"/>
    </row>
    <row r="33" s="179" customFormat="true" ht="138.45" hidden="false" customHeight="true" outlineLevel="0" collapsed="false">
      <c r="A33" s="174" t="s">
        <v>69</v>
      </c>
      <c r="B33" s="172" t="n">
        <v>2018043400</v>
      </c>
      <c r="C33" s="161" t="s">
        <v>270</v>
      </c>
      <c r="D33" s="35" t="n">
        <v>21130055300016</v>
      </c>
      <c r="E33" s="161" t="s">
        <v>70</v>
      </c>
      <c r="F33" s="161" t="s">
        <v>71</v>
      </c>
      <c r="G33" s="161" t="s">
        <v>315</v>
      </c>
      <c r="H33" s="161" t="s">
        <v>176</v>
      </c>
      <c r="I33" s="161" t="s">
        <v>316</v>
      </c>
      <c r="J33" s="161" t="n">
        <v>13055</v>
      </c>
      <c r="K33" s="128" t="s">
        <v>125</v>
      </c>
      <c r="L33" s="161" t="s">
        <v>317</v>
      </c>
      <c r="M33" s="175" t="n">
        <v>72</v>
      </c>
      <c r="N33" s="176" t="n">
        <v>43174</v>
      </c>
      <c r="O33" s="177"/>
      <c r="P33" s="176" t="n">
        <v>43252</v>
      </c>
      <c r="Q33" s="173" t="n">
        <v>4310970</v>
      </c>
      <c r="R33" s="173" t="n">
        <v>126000</v>
      </c>
      <c r="S33" s="173"/>
      <c r="T33" s="173"/>
      <c r="U33" s="173" t="n">
        <f aca="false">9914</f>
        <v>9914</v>
      </c>
      <c r="V33" s="173"/>
      <c r="W33" s="166" t="s">
        <v>318</v>
      </c>
      <c r="X33" s="166"/>
      <c r="Y33" s="161"/>
      <c r="Z33" s="161" t="n">
        <v>33273739400244</v>
      </c>
      <c r="AA33" s="161" t="s">
        <v>45</v>
      </c>
      <c r="AB33" s="161" t="s">
        <v>295</v>
      </c>
      <c r="AC33" s="161"/>
      <c r="AD33" s="161"/>
      <c r="AE33" s="161"/>
      <c r="AF33" s="161"/>
      <c r="AG33" s="161"/>
      <c r="AH33" s="161"/>
      <c r="AKN33" s="180"/>
      <c r="AKO33" s="180"/>
      <c r="AKP33" s="180"/>
      <c r="AKQ33" s="180"/>
      <c r="AKR33" s="180"/>
      <c r="AKS33" s="180"/>
      <c r="AKT33" s="180"/>
      <c r="AKU33" s="180"/>
      <c r="AKV33" s="180"/>
      <c r="AKW33" s="180"/>
      <c r="AKX33" s="180"/>
      <c r="AKY33" s="180"/>
      <c r="AKZ33" s="180"/>
      <c r="ALA33" s="180"/>
      <c r="ALB33" s="180"/>
      <c r="ALC33" s="180"/>
      <c r="ALD33" s="180"/>
      <c r="ALE33" s="180"/>
      <c r="AMJ33" s="0"/>
    </row>
    <row r="34" s="179" customFormat="true" ht="138.45" hidden="false" customHeight="true" outlineLevel="0" collapsed="false">
      <c r="A34" s="174" t="s">
        <v>86</v>
      </c>
      <c r="B34" s="172" t="n">
        <v>2018043401</v>
      </c>
      <c r="C34" s="161"/>
      <c r="D34" s="161"/>
      <c r="E34" s="161"/>
      <c r="F34" s="161"/>
      <c r="G34" s="161"/>
      <c r="H34" s="161"/>
      <c r="I34" s="161"/>
      <c r="J34" s="161"/>
      <c r="K34" s="161"/>
      <c r="L34" s="161"/>
      <c r="M34" s="161"/>
      <c r="N34" s="177"/>
      <c r="O34" s="177"/>
      <c r="P34" s="177"/>
      <c r="Q34" s="173"/>
      <c r="R34" s="173"/>
      <c r="S34" s="173"/>
      <c r="T34" s="173"/>
      <c r="U34" s="173"/>
      <c r="V34" s="173"/>
      <c r="W34" s="173"/>
      <c r="X34" s="173"/>
      <c r="Y34" s="161"/>
      <c r="Z34" s="161"/>
      <c r="AA34" s="161"/>
      <c r="AB34" s="161"/>
      <c r="AC34" s="161"/>
      <c r="AD34" s="175" t="s">
        <v>296</v>
      </c>
      <c r="AE34" s="161"/>
      <c r="AF34" s="161"/>
      <c r="AG34" s="161"/>
      <c r="AH34" s="161"/>
      <c r="AKN34" s="180"/>
      <c r="AKO34" s="180"/>
      <c r="AKP34" s="180"/>
      <c r="AKQ34" s="180"/>
      <c r="AKR34" s="180"/>
      <c r="AKS34" s="180"/>
      <c r="AKT34" s="180"/>
      <c r="AKU34" s="180"/>
      <c r="AKV34" s="180"/>
      <c r="AKW34" s="180"/>
      <c r="AKX34" s="180"/>
      <c r="AKY34" s="180"/>
      <c r="AKZ34" s="180"/>
      <c r="ALA34" s="180"/>
      <c r="ALB34" s="180"/>
      <c r="ALC34" s="180"/>
      <c r="ALD34" s="180"/>
      <c r="ALE34" s="180"/>
      <c r="AMJ34" s="0"/>
    </row>
    <row r="35" s="179" customFormat="true" ht="138.45" hidden="false" customHeight="true" outlineLevel="0" collapsed="false">
      <c r="A35" s="174" t="s">
        <v>119</v>
      </c>
      <c r="B35" s="172" t="n">
        <v>2018043402</v>
      </c>
      <c r="C35" s="161"/>
      <c r="D35" s="161"/>
      <c r="E35" s="161"/>
      <c r="F35" s="161"/>
      <c r="G35" s="161"/>
      <c r="H35" s="161"/>
      <c r="I35" s="161"/>
      <c r="J35" s="161"/>
      <c r="K35" s="161"/>
      <c r="L35" s="161"/>
      <c r="M35" s="161"/>
      <c r="N35" s="177"/>
      <c r="O35" s="177"/>
      <c r="P35" s="177"/>
      <c r="Q35" s="173"/>
      <c r="R35" s="173"/>
      <c r="S35" s="173"/>
      <c r="T35" s="173"/>
      <c r="U35" s="173"/>
      <c r="V35" s="173"/>
      <c r="W35" s="173"/>
      <c r="X35" s="173"/>
      <c r="Y35" s="161"/>
      <c r="Z35" s="161"/>
      <c r="AA35" s="161"/>
      <c r="AB35" s="161"/>
      <c r="AC35" s="161"/>
      <c r="AD35" s="161" t="s">
        <v>277</v>
      </c>
      <c r="AE35" s="161"/>
      <c r="AF35" s="161"/>
      <c r="AG35" s="161"/>
      <c r="AH35" s="161"/>
      <c r="AKN35" s="180"/>
      <c r="AKO35" s="180"/>
      <c r="AKP35" s="180"/>
      <c r="AKQ35" s="180"/>
      <c r="AKR35" s="180"/>
      <c r="AKS35" s="180"/>
      <c r="AKT35" s="180"/>
      <c r="AKU35" s="180"/>
      <c r="AKV35" s="180"/>
      <c r="AKW35" s="180"/>
      <c r="AKX35" s="180"/>
      <c r="AKY35" s="180"/>
      <c r="AKZ35" s="180"/>
      <c r="ALA35" s="180"/>
      <c r="ALB35" s="180"/>
      <c r="ALC35" s="180"/>
      <c r="ALD35" s="180"/>
      <c r="ALE35" s="180"/>
      <c r="AMJ35" s="0"/>
    </row>
    <row r="36" s="179" customFormat="true" ht="138.45" hidden="false" customHeight="true" outlineLevel="0" collapsed="false">
      <c r="A36" s="174" t="s">
        <v>69</v>
      </c>
      <c r="B36" s="172" t="n">
        <v>2018044900</v>
      </c>
      <c r="C36" s="161" t="s">
        <v>270</v>
      </c>
      <c r="D36" s="35" t="n">
        <v>21130055300016</v>
      </c>
      <c r="E36" s="161" t="s">
        <v>70</v>
      </c>
      <c r="F36" s="161" t="s">
        <v>71</v>
      </c>
      <c r="G36" s="161" t="s">
        <v>319</v>
      </c>
      <c r="H36" s="175" t="s">
        <v>176</v>
      </c>
      <c r="I36" s="161" t="s">
        <v>320</v>
      </c>
      <c r="J36" s="161" t="n">
        <v>13055</v>
      </c>
      <c r="K36" s="128" t="s">
        <v>125</v>
      </c>
      <c r="L36" s="161" t="s">
        <v>321</v>
      </c>
      <c r="M36" s="175" t="n">
        <v>72</v>
      </c>
      <c r="N36" s="176" t="n">
        <v>43174</v>
      </c>
      <c r="O36" s="177"/>
      <c r="P36" s="176" t="n">
        <v>43252</v>
      </c>
      <c r="Q36" s="173" t="n">
        <v>3892889</v>
      </c>
      <c r="R36" s="173" t="n">
        <v>195000</v>
      </c>
      <c r="S36" s="173"/>
      <c r="T36" s="173"/>
      <c r="U36" s="173" t="n">
        <f aca="false">3957</f>
        <v>3957</v>
      </c>
      <c r="V36" s="173"/>
      <c r="W36" s="166" t="s">
        <v>322</v>
      </c>
      <c r="X36" s="166"/>
      <c r="Y36" s="161"/>
      <c r="Z36" s="161" t="n">
        <v>33273739400244</v>
      </c>
      <c r="AA36" s="161" t="s">
        <v>45</v>
      </c>
      <c r="AB36" s="161" t="s">
        <v>295</v>
      </c>
      <c r="AC36" s="161"/>
      <c r="AD36" s="161"/>
      <c r="AE36" s="161"/>
      <c r="AF36" s="161"/>
      <c r="AG36" s="161"/>
      <c r="AH36" s="161"/>
      <c r="AKN36" s="180"/>
      <c r="AKO36" s="180"/>
      <c r="AKP36" s="180"/>
      <c r="AKQ36" s="180"/>
      <c r="AKR36" s="180"/>
      <c r="AKS36" s="180"/>
      <c r="AKT36" s="180"/>
      <c r="AKU36" s="180"/>
      <c r="AKV36" s="180"/>
      <c r="AKW36" s="180"/>
      <c r="AKX36" s="180"/>
      <c r="AKY36" s="180"/>
      <c r="AKZ36" s="180"/>
      <c r="ALA36" s="180"/>
      <c r="ALB36" s="180"/>
      <c r="ALC36" s="180"/>
      <c r="ALD36" s="180"/>
      <c r="ALE36" s="180"/>
      <c r="AMJ36" s="0"/>
    </row>
    <row r="37" s="179" customFormat="true" ht="138.45" hidden="false" customHeight="true" outlineLevel="0" collapsed="false">
      <c r="A37" s="174" t="s">
        <v>86</v>
      </c>
      <c r="B37" s="172" t="n">
        <v>2018044901</v>
      </c>
      <c r="C37" s="161"/>
      <c r="D37" s="161"/>
      <c r="E37" s="161"/>
      <c r="F37" s="161"/>
      <c r="G37" s="161"/>
      <c r="H37" s="161"/>
      <c r="I37" s="161"/>
      <c r="J37" s="161"/>
      <c r="K37" s="161"/>
      <c r="L37" s="161"/>
      <c r="M37" s="161"/>
      <c r="N37" s="177"/>
      <c r="O37" s="177"/>
      <c r="P37" s="177"/>
      <c r="Q37" s="173"/>
      <c r="R37" s="173"/>
      <c r="S37" s="173"/>
      <c r="T37" s="173"/>
      <c r="U37" s="173"/>
      <c r="V37" s="173"/>
      <c r="W37" s="173"/>
      <c r="X37" s="173"/>
      <c r="Y37" s="161"/>
      <c r="Z37" s="161"/>
      <c r="AA37" s="161"/>
      <c r="AB37" s="161"/>
      <c r="AC37" s="161"/>
      <c r="AD37" s="175" t="s">
        <v>282</v>
      </c>
      <c r="AE37" s="161"/>
      <c r="AF37" s="161"/>
      <c r="AG37" s="161"/>
      <c r="AH37" s="161"/>
      <c r="AKN37" s="180"/>
      <c r="AKO37" s="180"/>
      <c r="AKP37" s="180"/>
      <c r="AKQ37" s="180"/>
      <c r="AKR37" s="180"/>
      <c r="AKS37" s="180"/>
      <c r="AKT37" s="180"/>
      <c r="AKU37" s="180"/>
      <c r="AKV37" s="180"/>
      <c r="AKW37" s="180"/>
      <c r="AKX37" s="180"/>
      <c r="AKY37" s="180"/>
      <c r="AKZ37" s="180"/>
      <c r="ALA37" s="180"/>
      <c r="ALB37" s="180"/>
      <c r="ALC37" s="180"/>
      <c r="ALD37" s="180"/>
      <c r="ALE37" s="180"/>
      <c r="AMJ37" s="0"/>
    </row>
    <row r="38" s="179" customFormat="true" ht="138.45" hidden="false" customHeight="true" outlineLevel="0" collapsed="false">
      <c r="A38" s="174" t="s">
        <v>119</v>
      </c>
      <c r="B38" s="172" t="n">
        <v>2018044902</v>
      </c>
      <c r="C38" s="161"/>
      <c r="D38" s="161"/>
      <c r="E38" s="161"/>
      <c r="F38" s="161"/>
      <c r="G38" s="161"/>
      <c r="H38" s="161"/>
      <c r="I38" s="161"/>
      <c r="J38" s="161"/>
      <c r="K38" s="161"/>
      <c r="L38" s="161"/>
      <c r="M38" s="161"/>
      <c r="N38" s="177"/>
      <c r="O38" s="177"/>
      <c r="P38" s="177"/>
      <c r="Q38" s="173"/>
      <c r="R38" s="173"/>
      <c r="S38" s="173"/>
      <c r="T38" s="173"/>
      <c r="U38" s="173"/>
      <c r="V38" s="173"/>
      <c r="W38" s="173"/>
      <c r="X38" s="173"/>
      <c r="Y38" s="161"/>
      <c r="Z38" s="161"/>
      <c r="AA38" s="161"/>
      <c r="AB38" s="161"/>
      <c r="AC38" s="161"/>
      <c r="AD38" s="161" t="s">
        <v>277</v>
      </c>
      <c r="AE38" s="161"/>
      <c r="AF38" s="161"/>
      <c r="AG38" s="161"/>
      <c r="AH38" s="161"/>
      <c r="AKN38" s="180"/>
      <c r="AKO38" s="180"/>
      <c r="AKP38" s="180"/>
      <c r="AKQ38" s="180"/>
      <c r="AKR38" s="180"/>
      <c r="AKS38" s="180"/>
      <c r="AKT38" s="180"/>
      <c r="AKU38" s="180"/>
      <c r="AKV38" s="180"/>
      <c r="AKW38" s="180"/>
      <c r="AKX38" s="180"/>
      <c r="AKY38" s="180"/>
      <c r="AKZ38" s="180"/>
      <c r="ALA38" s="180"/>
      <c r="ALB38" s="180"/>
      <c r="ALC38" s="180"/>
      <c r="ALD38" s="180"/>
      <c r="ALE38" s="180"/>
      <c r="AMJ38" s="0"/>
    </row>
    <row r="39" s="179" customFormat="true" ht="138.45" hidden="false" customHeight="true" outlineLevel="0" collapsed="false">
      <c r="A39" s="174" t="s">
        <v>69</v>
      </c>
      <c r="B39" s="172" t="n">
        <v>2018042900</v>
      </c>
      <c r="C39" s="161" t="s">
        <v>270</v>
      </c>
      <c r="D39" s="35" t="n">
        <v>21130055300016</v>
      </c>
      <c r="E39" s="161" t="s">
        <v>70</v>
      </c>
      <c r="F39" s="161" t="s">
        <v>71</v>
      </c>
      <c r="G39" s="161" t="s">
        <v>323</v>
      </c>
      <c r="H39" s="175" t="s">
        <v>176</v>
      </c>
      <c r="I39" s="161" t="s">
        <v>324</v>
      </c>
      <c r="J39" s="161" t="n">
        <v>13055</v>
      </c>
      <c r="K39" s="128" t="s">
        <v>125</v>
      </c>
      <c r="L39" s="161" t="s">
        <v>325</v>
      </c>
      <c r="M39" s="175" t="n">
        <v>72</v>
      </c>
      <c r="N39" s="176" t="n">
        <v>43174</v>
      </c>
      <c r="O39" s="177"/>
      <c r="P39" s="176" t="n">
        <v>43252</v>
      </c>
      <c r="Q39" s="173" t="n">
        <v>3923862</v>
      </c>
      <c r="R39" s="173" t="n">
        <v>180000</v>
      </c>
      <c r="S39" s="173"/>
      <c r="T39" s="173"/>
      <c r="U39" s="173" t="n">
        <f aca="false">6191+1506</f>
        <v>7697</v>
      </c>
      <c r="V39" s="173"/>
      <c r="W39" s="166" t="s">
        <v>326</v>
      </c>
      <c r="X39" s="166"/>
      <c r="Y39" s="161"/>
      <c r="Z39" s="161" t="n">
        <v>78281567400042</v>
      </c>
      <c r="AA39" s="161" t="s">
        <v>45</v>
      </c>
      <c r="AB39" s="161" t="s">
        <v>327</v>
      </c>
      <c r="AC39" s="161"/>
      <c r="AD39" s="161"/>
      <c r="AE39" s="161"/>
      <c r="AF39" s="161"/>
      <c r="AG39" s="161"/>
      <c r="AH39" s="161"/>
      <c r="AKN39" s="180"/>
      <c r="AKO39" s="180"/>
      <c r="AKP39" s="180"/>
      <c r="AKQ39" s="180"/>
      <c r="AKR39" s="180"/>
      <c r="AKS39" s="180"/>
      <c r="AKT39" s="180"/>
      <c r="AKU39" s="180"/>
      <c r="AKV39" s="180"/>
      <c r="AKW39" s="180"/>
      <c r="AKX39" s="180"/>
      <c r="AKY39" s="180"/>
      <c r="AKZ39" s="180"/>
      <c r="ALA39" s="180"/>
      <c r="ALB39" s="180"/>
      <c r="ALC39" s="180"/>
      <c r="ALD39" s="180"/>
      <c r="ALE39" s="180"/>
      <c r="AMJ39" s="0"/>
    </row>
    <row r="40" s="179" customFormat="true" ht="138.45" hidden="false" customHeight="true" outlineLevel="0" collapsed="false">
      <c r="A40" s="174" t="s">
        <v>86</v>
      </c>
      <c r="B40" s="172" t="n">
        <v>2018042901</v>
      </c>
      <c r="C40" s="161"/>
      <c r="D40" s="161"/>
      <c r="E40" s="161"/>
      <c r="F40" s="161"/>
      <c r="G40" s="161"/>
      <c r="H40" s="161"/>
      <c r="I40" s="161"/>
      <c r="J40" s="161"/>
      <c r="K40" s="161"/>
      <c r="L40" s="161"/>
      <c r="M40" s="161"/>
      <c r="N40" s="177"/>
      <c r="O40" s="177"/>
      <c r="P40" s="177"/>
      <c r="Q40" s="173"/>
      <c r="R40" s="173"/>
      <c r="S40" s="173"/>
      <c r="T40" s="173"/>
      <c r="U40" s="173"/>
      <c r="V40" s="173"/>
      <c r="W40" s="173"/>
      <c r="X40" s="173"/>
      <c r="Y40" s="161"/>
      <c r="Z40" s="161"/>
      <c r="AA40" s="161"/>
      <c r="AB40" s="161"/>
      <c r="AC40" s="161"/>
      <c r="AD40" s="175" t="s">
        <v>328</v>
      </c>
      <c r="AE40" s="161"/>
      <c r="AF40" s="161"/>
      <c r="AG40" s="161"/>
      <c r="AH40" s="161"/>
      <c r="AKN40" s="180"/>
      <c r="AKO40" s="180"/>
      <c r="AKP40" s="180"/>
      <c r="AKQ40" s="180"/>
      <c r="AKR40" s="180"/>
      <c r="AKS40" s="180"/>
      <c r="AKT40" s="180"/>
      <c r="AKU40" s="180"/>
      <c r="AKV40" s="180"/>
      <c r="AKW40" s="180"/>
      <c r="AKX40" s="180"/>
      <c r="AKY40" s="180"/>
      <c r="AKZ40" s="180"/>
      <c r="ALA40" s="180"/>
      <c r="ALB40" s="180"/>
      <c r="ALC40" s="180"/>
      <c r="ALD40" s="180"/>
      <c r="ALE40" s="180"/>
      <c r="AMJ40" s="0"/>
    </row>
    <row r="41" s="179" customFormat="true" ht="138.45" hidden="false" customHeight="true" outlineLevel="0" collapsed="false">
      <c r="A41" s="174" t="s">
        <v>119</v>
      </c>
      <c r="B41" s="172" t="n">
        <v>2018042902</v>
      </c>
      <c r="C41" s="161"/>
      <c r="D41" s="161"/>
      <c r="E41" s="161"/>
      <c r="F41" s="161"/>
      <c r="G41" s="161"/>
      <c r="H41" s="161"/>
      <c r="I41" s="161"/>
      <c r="J41" s="161"/>
      <c r="K41" s="161"/>
      <c r="L41" s="161"/>
      <c r="M41" s="161"/>
      <c r="N41" s="177"/>
      <c r="O41" s="177"/>
      <c r="P41" s="177"/>
      <c r="Q41" s="173"/>
      <c r="R41" s="173"/>
      <c r="S41" s="173"/>
      <c r="T41" s="173"/>
      <c r="U41" s="173"/>
      <c r="V41" s="173"/>
      <c r="W41" s="173"/>
      <c r="X41" s="173"/>
      <c r="Y41" s="161"/>
      <c r="Z41" s="161"/>
      <c r="AA41" s="161"/>
      <c r="AB41" s="161"/>
      <c r="AC41" s="161"/>
      <c r="AD41" s="161" t="s">
        <v>277</v>
      </c>
      <c r="AE41" s="161"/>
      <c r="AF41" s="161"/>
      <c r="AG41" s="161"/>
      <c r="AH41" s="161"/>
      <c r="AKN41" s="180"/>
      <c r="AKO41" s="180"/>
      <c r="AKP41" s="180"/>
      <c r="AKQ41" s="180"/>
      <c r="AKR41" s="180"/>
      <c r="AKS41" s="180"/>
      <c r="AKT41" s="180"/>
      <c r="AKU41" s="180"/>
      <c r="AKV41" s="180"/>
      <c r="AKW41" s="180"/>
      <c r="AKX41" s="180"/>
      <c r="AKY41" s="180"/>
      <c r="AKZ41" s="180"/>
      <c r="ALA41" s="180"/>
      <c r="ALB41" s="180"/>
      <c r="ALC41" s="180"/>
      <c r="ALD41" s="180"/>
      <c r="ALE41" s="180"/>
      <c r="AMJ41" s="0"/>
    </row>
    <row r="42" s="179" customFormat="true" ht="138.45" hidden="false" customHeight="true" outlineLevel="0" collapsed="false">
      <c r="A42" s="174" t="s">
        <v>69</v>
      </c>
      <c r="B42" s="172" t="n">
        <v>2018043000</v>
      </c>
      <c r="C42" s="161" t="s">
        <v>270</v>
      </c>
      <c r="D42" s="35" t="n">
        <v>21130055300016</v>
      </c>
      <c r="E42" s="161" t="s">
        <v>70</v>
      </c>
      <c r="F42" s="161" t="s">
        <v>71</v>
      </c>
      <c r="G42" s="161" t="s">
        <v>329</v>
      </c>
      <c r="H42" s="175" t="s">
        <v>176</v>
      </c>
      <c r="I42" s="161" t="s">
        <v>330</v>
      </c>
      <c r="J42" s="161" t="n">
        <v>13055</v>
      </c>
      <c r="K42" s="128" t="s">
        <v>125</v>
      </c>
      <c r="L42" s="161" t="s">
        <v>331</v>
      </c>
      <c r="M42" s="175" t="n">
        <v>72</v>
      </c>
      <c r="N42" s="176" t="n">
        <v>43174</v>
      </c>
      <c r="O42" s="177"/>
      <c r="P42" s="176" t="n">
        <v>43252</v>
      </c>
      <c r="Q42" s="173" t="n">
        <v>4653467</v>
      </c>
      <c r="R42" s="173" t="n">
        <v>215000</v>
      </c>
      <c r="S42" s="173"/>
      <c r="T42" s="173"/>
      <c r="U42" s="173" t="n">
        <f aca="false">1937</f>
        <v>1937</v>
      </c>
      <c r="V42" s="173"/>
      <c r="W42" s="166" t="s">
        <v>332</v>
      </c>
      <c r="X42" s="166"/>
      <c r="Y42" s="161"/>
      <c r="Z42" s="161" t="n">
        <v>78281567400042</v>
      </c>
      <c r="AA42" s="161" t="s">
        <v>45</v>
      </c>
      <c r="AB42" s="161" t="s">
        <v>327</v>
      </c>
      <c r="AC42" s="161"/>
      <c r="AD42" s="161"/>
      <c r="AE42" s="161"/>
      <c r="AF42" s="161"/>
      <c r="AG42" s="161"/>
      <c r="AH42" s="161"/>
      <c r="AKN42" s="180"/>
      <c r="AKO42" s="180"/>
      <c r="AKP42" s="180"/>
      <c r="AKQ42" s="180"/>
      <c r="AKR42" s="180"/>
      <c r="AKS42" s="180"/>
      <c r="AKT42" s="180"/>
      <c r="AKU42" s="180"/>
      <c r="AKV42" s="180"/>
      <c r="AKW42" s="180"/>
      <c r="AKX42" s="180"/>
      <c r="AKY42" s="180"/>
      <c r="AKZ42" s="180"/>
      <c r="ALA42" s="180"/>
      <c r="ALB42" s="180"/>
      <c r="ALC42" s="180"/>
      <c r="ALD42" s="180"/>
      <c r="ALE42" s="180"/>
      <c r="AMJ42" s="0"/>
    </row>
    <row r="43" s="179" customFormat="true" ht="138.45" hidden="false" customHeight="true" outlineLevel="0" collapsed="false">
      <c r="A43" s="174" t="s">
        <v>86</v>
      </c>
      <c r="B43" s="172" t="n">
        <v>2018043001</v>
      </c>
      <c r="C43" s="161"/>
      <c r="D43" s="161"/>
      <c r="E43" s="161"/>
      <c r="F43" s="161"/>
      <c r="G43" s="161"/>
      <c r="H43" s="161"/>
      <c r="I43" s="161"/>
      <c r="J43" s="161"/>
      <c r="K43" s="161"/>
      <c r="L43" s="161"/>
      <c r="M43" s="161"/>
      <c r="N43" s="177"/>
      <c r="O43" s="177"/>
      <c r="P43" s="177"/>
      <c r="Q43" s="173"/>
      <c r="R43" s="173"/>
      <c r="S43" s="173"/>
      <c r="T43" s="173"/>
      <c r="U43" s="173"/>
      <c r="V43" s="173"/>
      <c r="W43" s="173"/>
      <c r="X43" s="173"/>
      <c r="Y43" s="161"/>
      <c r="Z43" s="161"/>
      <c r="AA43" s="161"/>
      <c r="AB43" s="161"/>
      <c r="AC43" s="161"/>
      <c r="AD43" s="175" t="s">
        <v>282</v>
      </c>
      <c r="AE43" s="161"/>
      <c r="AF43" s="161"/>
      <c r="AG43" s="161"/>
      <c r="AH43" s="161"/>
      <c r="AKN43" s="180"/>
      <c r="AKO43" s="180"/>
      <c r="AKP43" s="180"/>
      <c r="AKQ43" s="180"/>
      <c r="AKR43" s="180"/>
      <c r="AKS43" s="180"/>
      <c r="AKT43" s="180"/>
      <c r="AKU43" s="180"/>
      <c r="AKV43" s="180"/>
      <c r="AKW43" s="180"/>
      <c r="AKX43" s="180"/>
      <c r="AKY43" s="180"/>
      <c r="AKZ43" s="180"/>
      <c r="ALA43" s="180"/>
      <c r="ALB43" s="180"/>
      <c r="ALC43" s="180"/>
      <c r="ALD43" s="180"/>
      <c r="ALE43" s="180"/>
      <c r="AMJ43" s="0"/>
    </row>
    <row r="44" s="179" customFormat="true" ht="138.45" hidden="false" customHeight="true" outlineLevel="0" collapsed="false">
      <c r="A44" s="174" t="s">
        <v>119</v>
      </c>
      <c r="B44" s="172" t="n">
        <v>2018043000</v>
      </c>
      <c r="C44" s="161"/>
      <c r="D44" s="161"/>
      <c r="E44" s="161"/>
      <c r="F44" s="161"/>
      <c r="G44" s="161"/>
      <c r="H44" s="161"/>
      <c r="I44" s="161"/>
      <c r="J44" s="161"/>
      <c r="K44" s="161"/>
      <c r="L44" s="161"/>
      <c r="M44" s="161"/>
      <c r="N44" s="177"/>
      <c r="O44" s="177"/>
      <c r="P44" s="177"/>
      <c r="Q44" s="173"/>
      <c r="R44" s="173"/>
      <c r="S44" s="173"/>
      <c r="T44" s="173"/>
      <c r="U44" s="173"/>
      <c r="V44" s="173"/>
      <c r="W44" s="173"/>
      <c r="X44" s="173"/>
      <c r="Y44" s="161"/>
      <c r="Z44" s="161"/>
      <c r="AA44" s="161"/>
      <c r="AB44" s="161"/>
      <c r="AC44" s="161"/>
      <c r="AD44" s="161" t="s">
        <v>277</v>
      </c>
      <c r="AE44" s="161"/>
      <c r="AF44" s="161"/>
      <c r="AG44" s="161"/>
      <c r="AH44" s="161"/>
      <c r="AKN44" s="180"/>
      <c r="AKO44" s="180"/>
      <c r="AKP44" s="180"/>
      <c r="AKQ44" s="180"/>
      <c r="AKR44" s="180"/>
      <c r="AKS44" s="180"/>
      <c r="AKT44" s="180"/>
      <c r="AKU44" s="180"/>
      <c r="AKV44" s="180"/>
      <c r="AKW44" s="180"/>
      <c r="AKX44" s="180"/>
      <c r="AKY44" s="180"/>
      <c r="AKZ44" s="180"/>
      <c r="ALA44" s="180"/>
      <c r="ALB44" s="180"/>
      <c r="ALC44" s="180"/>
      <c r="ALD44" s="180"/>
      <c r="ALE44" s="180"/>
      <c r="AMJ44" s="0"/>
    </row>
    <row r="45" s="179" customFormat="true" ht="138.45" hidden="false" customHeight="true" outlineLevel="0" collapsed="false">
      <c r="A45" s="174" t="s">
        <v>69</v>
      </c>
      <c r="B45" s="172" t="n">
        <v>2018044600</v>
      </c>
      <c r="C45" s="161" t="s">
        <v>270</v>
      </c>
      <c r="D45" s="35" t="n">
        <v>21130055300016</v>
      </c>
      <c r="E45" s="161" t="s">
        <v>70</v>
      </c>
      <c r="F45" s="161" t="s">
        <v>71</v>
      </c>
      <c r="G45" s="161" t="s">
        <v>333</v>
      </c>
      <c r="H45" s="175" t="s">
        <v>176</v>
      </c>
      <c r="I45" s="161" t="s">
        <v>334</v>
      </c>
      <c r="J45" s="161" t="n">
        <v>13055</v>
      </c>
      <c r="K45" s="128" t="s">
        <v>125</v>
      </c>
      <c r="L45" s="161" t="s">
        <v>335</v>
      </c>
      <c r="M45" s="175" t="n">
        <v>72</v>
      </c>
      <c r="N45" s="176" t="n">
        <v>43174</v>
      </c>
      <c r="O45" s="177"/>
      <c r="P45" s="176" t="n">
        <v>43252</v>
      </c>
      <c r="Q45" s="173" t="n">
        <v>2793054</v>
      </c>
      <c r="R45" s="173" t="n">
        <v>165000</v>
      </c>
      <c r="S45" s="173"/>
      <c r="T45" s="173"/>
      <c r="U45" s="173" t="n">
        <f aca="false">1223+500</f>
        <v>1723</v>
      </c>
      <c r="V45" s="173"/>
      <c r="W45" s="166" t="s">
        <v>336</v>
      </c>
      <c r="X45" s="166"/>
      <c r="Y45" s="161"/>
      <c r="Z45" s="161" t="n">
        <v>78281567400042</v>
      </c>
      <c r="AA45" s="161" t="s">
        <v>45</v>
      </c>
      <c r="AB45" s="161" t="s">
        <v>327</v>
      </c>
      <c r="AC45" s="161"/>
      <c r="AD45" s="161"/>
      <c r="AE45" s="161"/>
      <c r="AF45" s="161"/>
      <c r="AG45" s="161"/>
      <c r="AH45" s="161"/>
      <c r="AKN45" s="180"/>
      <c r="AKO45" s="180"/>
      <c r="AKP45" s="180"/>
      <c r="AKQ45" s="180"/>
      <c r="AKR45" s="180"/>
      <c r="AKS45" s="180"/>
      <c r="AKT45" s="180"/>
      <c r="AKU45" s="180"/>
      <c r="AKV45" s="180"/>
      <c r="AKW45" s="180"/>
      <c r="AKX45" s="180"/>
      <c r="AKY45" s="180"/>
      <c r="AKZ45" s="180"/>
      <c r="ALA45" s="180"/>
      <c r="ALB45" s="180"/>
      <c r="ALC45" s="180"/>
      <c r="ALD45" s="180"/>
      <c r="ALE45" s="180"/>
      <c r="AMJ45" s="0"/>
    </row>
    <row r="46" s="179" customFormat="true" ht="138.45" hidden="false" customHeight="true" outlineLevel="0" collapsed="false">
      <c r="A46" s="174" t="s">
        <v>86</v>
      </c>
      <c r="B46" s="172" t="n">
        <v>2018044601</v>
      </c>
      <c r="C46" s="161"/>
      <c r="D46" s="161"/>
      <c r="E46" s="161"/>
      <c r="F46" s="161"/>
      <c r="G46" s="161"/>
      <c r="H46" s="161"/>
      <c r="I46" s="161"/>
      <c r="J46" s="161"/>
      <c r="K46" s="161"/>
      <c r="L46" s="161"/>
      <c r="M46" s="161"/>
      <c r="N46" s="177"/>
      <c r="O46" s="177"/>
      <c r="P46" s="177"/>
      <c r="Q46" s="173"/>
      <c r="R46" s="173"/>
      <c r="S46" s="173"/>
      <c r="T46" s="173"/>
      <c r="U46" s="173"/>
      <c r="V46" s="173"/>
      <c r="W46" s="173"/>
      <c r="X46" s="173"/>
      <c r="Y46" s="161"/>
      <c r="Z46" s="161"/>
      <c r="AA46" s="161"/>
      <c r="AB46" s="161"/>
      <c r="AC46" s="161"/>
      <c r="AD46" s="175" t="s">
        <v>282</v>
      </c>
      <c r="AE46" s="161"/>
      <c r="AF46" s="161"/>
      <c r="AG46" s="161"/>
      <c r="AH46" s="161"/>
      <c r="AKN46" s="180"/>
      <c r="AKO46" s="180"/>
      <c r="AKP46" s="180"/>
      <c r="AKQ46" s="180"/>
      <c r="AKR46" s="180"/>
      <c r="AKS46" s="180"/>
      <c r="AKT46" s="180"/>
      <c r="AKU46" s="180"/>
      <c r="AKV46" s="180"/>
      <c r="AKW46" s="180"/>
      <c r="AKX46" s="180"/>
      <c r="AKY46" s="180"/>
      <c r="AKZ46" s="180"/>
      <c r="ALA46" s="180"/>
      <c r="ALB46" s="180"/>
      <c r="ALC46" s="180"/>
      <c r="ALD46" s="180"/>
      <c r="ALE46" s="180"/>
      <c r="AMJ46" s="0"/>
    </row>
    <row r="47" s="179" customFormat="true" ht="138.45" hidden="false" customHeight="true" outlineLevel="0" collapsed="false">
      <c r="A47" s="174" t="s">
        <v>119</v>
      </c>
      <c r="B47" s="172" t="n">
        <v>2018044602</v>
      </c>
      <c r="C47" s="161"/>
      <c r="D47" s="161"/>
      <c r="E47" s="161"/>
      <c r="F47" s="161"/>
      <c r="G47" s="161"/>
      <c r="H47" s="161"/>
      <c r="I47" s="161"/>
      <c r="J47" s="161"/>
      <c r="K47" s="161"/>
      <c r="L47" s="161"/>
      <c r="M47" s="161"/>
      <c r="N47" s="177"/>
      <c r="O47" s="177"/>
      <c r="P47" s="177"/>
      <c r="Q47" s="173"/>
      <c r="R47" s="173"/>
      <c r="S47" s="173"/>
      <c r="T47" s="173"/>
      <c r="U47" s="173"/>
      <c r="V47" s="173"/>
      <c r="W47" s="173"/>
      <c r="X47" s="173"/>
      <c r="Y47" s="161"/>
      <c r="Z47" s="161"/>
      <c r="AA47" s="161"/>
      <c r="AB47" s="161"/>
      <c r="AC47" s="161"/>
      <c r="AD47" s="161" t="s">
        <v>277</v>
      </c>
      <c r="AE47" s="161"/>
      <c r="AF47" s="161"/>
      <c r="AG47" s="161"/>
      <c r="AH47" s="161"/>
      <c r="AKN47" s="180"/>
      <c r="AKO47" s="180"/>
      <c r="AKP47" s="180"/>
      <c r="AKQ47" s="180"/>
      <c r="AKR47" s="180"/>
      <c r="AKS47" s="180"/>
      <c r="AKT47" s="180"/>
      <c r="AKU47" s="180"/>
      <c r="AKV47" s="180"/>
      <c r="AKW47" s="180"/>
      <c r="AKX47" s="180"/>
      <c r="AKY47" s="180"/>
      <c r="AKZ47" s="180"/>
      <c r="ALA47" s="180"/>
      <c r="ALB47" s="180"/>
      <c r="ALC47" s="180"/>
      <c r="ALD47" s="180"/>
      <c r="ALE47" s="180"/>
      <c r="AMJ47" s="0"/>
    </row>
    <row r="48" s="179" customFormat="true" ht="138.45" hidden="false" customHeight="true" outlineLevel="0" collapsed="false">
      <c r="A48" s="174" t="s">
        <v>69</v>
      </c>
      <c r="B48" s="172" t="n">
        <v>2018044700</v>
      </c>
      <c r="C48" s="161" t="s">
        <v>270</v>
      </c>
      <c r="D48" s="35" t="n">
        <v>21130055300016</v>
      </c>
      <c r="E48" s="161" t="s">
        <v>70</v>
      </c>
      <c r="F48" s="161" t="s">
        <v>71</v>
      </c>
      <c r="G48" s="161" t="s">
        <v>337</v>
      </c>
      <c r="H48" s="175" t="s">
        <v>176</v>
      </c>
      <c r="I48" s="161" t="s">
        <v>338</v>
      </c>
      <c r="J48" s="161" t="n">
        <v>13055</v>
      </c>
      <c r="K48" s="128" t="s">
        <v>125</v>
      </c>
      <c r="L48" s="161" t="s">
        <v>339</v>
      </c>
      <c r="M48" s="175" t="n">
        <v>72</v>
      </c>
      <c r="N48" s="176" t="n">
        <v>43174</v>
      </c>
      <c r="O48" s="177"/>
      <c r="P48" s="176" t="n">
        <v>43252</v>
      </c>
      <c r="Q48" s="173" t="n">
        <v>3207237</v>
      </c>
      <c r="R48" s="173" t="n">
        <v>165000</v>
      </c>
      <c r="S48" s="173"/>
      <c r="T48" s="173"/>
      <c r="U48" s="173" t="n">
        <f aca="false">2119+0</f>
        <v>2119</v>
      </c>
      <c r="V48" s="173"/>
      <c r="W48" s="166" t="s">
        <v>340</v>
      </c>
      <c r="X48" s="166"/>
      <c r="Y48" s="161"/>
      <c r="Z48" s="161" t="n">
        <v>78281567400042</v>
      </c>
      <c r="AA48" s="161" t="s">
        <v>45</v>
      </c>
      <c r="AB48" s="161" t="s">
        <v>327</v>
      </c>
      <c r="AC48" s="161"/>
      <c r="AD48" s="161"/>
      <c r="AE48" s="161"/>
      <c r="AF48" s="161"/>
      <c r="AG48" s="161"/>
      <c r="AH48" s="161"/>
      <c r="AKN48" s="180"/>
      <c r="AKO48" s="180"/>
      <c r="AKP48" s="180"/>
      <c r="AKQ48" s="180"/>
      <c r="AKR48" s="180"/>
      <c r="AKS48" s="180"/>
      <c r="AKT48" s="180"/>
      <c r="AKU48" s="180"/>
      <c r="AKV48" s="180"/>
      <c r="AKW48" s="180"/>
      <c r="AKX48" s="180"/>
      <c r="AKY48" s="180"/>
      <c r="AKZ48" s="180"/>
      <c r="ALA48" s="180"/>
      <c r="ALB48" s="180"/>
      <c r="ALC48" s="180"/>
      <c r="ALD48" s="180"/>
      <c r="ALE48" s="180"/>
      <c r="AMJ48" s="0"/>
    </row>
    <row r="49" s="179" customFormat="true" ht="138.45" hidden="false" customHeight="true" outlineLevel="0" collapsed="false">
      <c r="A49" s="174" t="s">
        <v>86</v>
      </c>
      <c r="B49" s="172" t="n">
        <v>2018044701</v>
      </c>
      <c r="C49" s="161"/>
      <c r="D49" s="161"/>
      <c r="E49" s="161"/>
      <c r="F49" s="161"/>
      <c r="G49" s="161"/>
      <c r="H49" s="161"/>
      <c r="I49" s="161"/>
      <c r="J49" s="161"/>
      <c r="K49" s="161"/>
      <c r="L49" s="161"/>
      <c r="M49" s="161"/>
      <c r="N49" s="177"/>
      <c r="O49" s="177"/>
      <c r="P49" s="177"/>
      <c r="Q49" s="173"/>
      <c r="R49" s="173"/>
      <c r="S49" s="173"/>
      <c r="T49" s="173"/>
      <c r="U49" s="173"/>
      <c r="V49" s="173"/>
      <c r="W49" s="173"/>
      <c r="X49" s="173"/>
      <c r="Y49" s="161"/>
      <c r="Z49" s="161"/>
      <c r="AA49" s="161"/>
      <c r="AB49" s="161"/>
      <c r="AC49" s="161"/>
      <c r="AD49" s="175" t="s">
        <v>296</v>
      </c>
      <c r="AE49" s="161"/>
      <c r="AF49" s="161"/>
      <c r="AG49" s="161"/>
      <c r="AH49" s="161"/>
      <c r="AKN49" s="180"/>
      <c r="AKO49" s="180"/>
      <c r="AKP49" s="180"/>
      <c r="AKQ49" s="180"/>
      <c r="AKR49" s="180"/>
      <c r="AKS49" s="180"/>
      <c r="AKT49" s="180"/>
      <c r="AKU49" s="180"/>
      <c r="AKV49" s="180"/>
      <c r="AKW49" s="180"/>
      <c r="AKX49" s="180"/>
      <c r="AKY49" s="180"/>
      <c r="AKZ49" s="180"/>
      <c r="ALA49" s="180"/>
      <c r="ALB49" s="180"/>
      <c r="ALC49" s="180"/>
      <c r="ALD49" s="180"/>
      <c r="ALE49" s="180"/>
      <c r="AMJ49" s="0"/>
    </row>
    <row r="50" s="179" customFormat="true" ht="138.45" hidden="false" customHeight="true" outlineLevel="0" collapsed="false">
      <c r="A50" s="174" t="s">
        <v>119</v>
      </c>
      <c r="B50" s="172" t="n">
        <v>2018044702</v>
      </c>
      <c r="C50" s="161"/>
      <c r="D50" s="161"/>
      <c r="E50" s="161"/>
      <c r="F50" s="161"/>
      <c r="G50" s="161"/>
      <c r="H50" s="161"/>
      <c r="I50" s="161"/>
      <c r="J50" s="161"/>
      <c r="K50" s="161"/>
      <c r="L50" s="161"/>
      <c r="M50" s="161"/>
      <c r="N50" s="177"/>
      <c r="O50" s="177"/>
      <c r="P50" s="177"/>
      <c r="Q50" s="173"/>
      <c r="R50" s="173"/>
      <c r="S50" s="173"/>
      <c r="T50" s="173"/>
      <c r="U50" s="173"/>
      <c r="V50" s="173"/>
      <c r="W50" s="173"/>
      <c r="X50" s="173"/>
      <c r="Y50" s="161"/>
      <c r="Z50" s="161"/>
      <c r="AA50" s="161"/>
      <c r="AB50" s="161"/>
      <c r="AC50" s="161"/>
      <c r="AD50" s="175" t="s">
        <v>277</v>
      </c>
      <c r="AE50" s="161"/>
      <c r="AF50" s="161"/>
      <c r="AG50" s="161"/>
      <c r="AH50" s="161"/>
      <c r="AKN50" s="180"/>
      <c r="AKO50" s="180"/>
      <c r="AKP50" s="180"/>
      <c r="AKQ50" s="180"/>
      <c r="AKR50" s="180"/>
      <c r="AKS50" s="180"/>
      <c r="AKT50" s="180"/>
      <c r="AKU50" s="180"/>
      <c r="AKV50" s="180"/>
      <c r="AKW50" s="180"/>
      <c r="AKX50" s="180"/>
      <c r="AKY50" s="180"/>
      <c r="AKZ50" s="180"/>
      <c r="ALA50" s="180"/>
      <c r="ALB50" s="180"/>
      <c r="ALC50" s="180"/>
      <c r="ALD50" s="180"/>
      <c r="ALE50" s="180"/>
      <c r="AMJ50" s="0"/>
    </row>
    <row r="51" s="179" customFormat="true" ht="138.45" hidden="false" customHeight="true" outlineLevel="0" collapsed="false">
      <c r="A51" s="174" t="s">
        <v>69</v>
      </c>
      <c r="B51" s="172" t="n">
        <v>2018044800</v>
      </c>
      <c r="C51" s="161" t="s">
        <v>270</v>
      </c>
      <c r="D51" s="35" t="n">
        <v>21130055300016</v>
      </c>
      <c r="E51" s="161" t="s">
        <v>70</v>
      </c>
      <c r="F51" s="161" t="s">
        <v>71</v>
      </c>
      <c r="G51" s="161" t="s">
        <v>341</v>
      </c>
      <c r="H51" s="175" t="s">
        <v>176</v>
      </c>
      <c r="I51" s="161" t="s">
        <v>342</v>
      </c>
      <c r="J51" s="161" t="n">
        <v>13055</v>
      </c>
      <c r="K51" s="128" t="s">
        <v>125</v>
      </c>
      <c r="L51" s="161" t="s">
        <v>343</v>
      </c>
      <c r="M51" s="175" t="n">
        <v>72</v>
      </c>
      <c r="N51" s="176" t="n">
        <v>43174</v>
      </c>
      <c r="O51" s="177"/>
      <c r="P51" s="176" t="n">
        <v>43252</v>
      </c>
      <c r="Q51" s="173" t="n">
        <v>9076207</v>
      </c>
      <c r="R51" s="173" t="n">
        <v>180000</v>
      </c>
      <c r="S51" s="173"/>
      <c r="T51" s="173"/>
      <c r="U51" s="173" t="n">
        <v>0</v>
      </c>
      <c r="V51" s="173"/>
      <c r="W51" s="166" t="s">
        <v>344</v>
      </c>
      <c r="X51" s="166"/>
      <c r="Y51" s="161"/>
      <c r="Z51" s="161" t="n">
        <v>78281567400042</v>
      </c>
      <c r="AA51" s="161" t="s">
        <v>45</v>
      </c>
      <c r="AB51" s="161" t="s">
        <v>327</v>
      </c>
      <c r="AC51" s="161"/>
      <c r="AD51" s="161"/>
      <c r="AE51" s="161"/>
      <c r="AF51" s="161"/>
      <c r="AG51" s="161"/>
      <c r="AH51" s="161"/>
      <c r="AKN51" s="180"/>
      <c r="AKO51" s="180"/>
      <c r="AKP51" s="180"/>
      <c r="AKQ51" s="180"/>
      <c r="AKR51" s="180"/>
      <c r="AKS51" s="180"/>
      <c r="AKT51" s="180"/>
      <c r="AKU51" s="180"/>
      <c r="AKV51" s="180"/>
      <c r="AKW51" s="180"/>
      <c r="AKX51" s="180"/>
      <c r="AKY51" s="180"/>
      <c r="AKZ51" s="180"/>
      <c r="ALA51" s="180"/>
      <c r="ALB51" s="180"/>
      <c r="ALC51" s="180"/>
      <c r="ALD51" s="180"/>
      <c r="ALE51" s="180"/>
      <c r="AMJ51" s="0"/>
    </row>
    <row r="52" s="179" customFormat="true" ht="138.45" hidden="false" customHeight="true" outlineLevel="0" collapsed="false">
      <c r="A52" s="174" t="s">
        <v>86</v>
      </c>
      <c r="B52" s="172" t="n">
        <v>2018044801</v>
      </c>
      <c r="C52" s="161"/>
      <c r="D52" s="161"/>
      <c r="E52" s="161"/>
      <c r="F52" s="161"/>
      <c r="G52" s="161"/>
      <c r="H52" s="161"/>
      <c r="I52" s="161"/>
      <c r="J52" s="161"/>
      <c r="K52" s="161"/>
      <c r="L52" s="161"/>
      <c r="M52" s="161"/>
      <c r="N52" s="177"/>
      <c r="O52" s="177"/>
      <c r="P52" s="177"/>
      <c r="Q52" s="173"/>
      <c r="R52" s="173"/>
      <c r="S52" s="173"/>
      <c r="T52" s="173"/>
      <c r="U52" s="173"/>
      <c r="V52" s="173"/>
      <c r="W52" s="173"/>
      <c r="X52" s="173"/>
      <c r="Y52" s="161"/>
      <c r="Z52" s="161"/>
      <c r="AA52" s="161"/>
      <c r="AB52" s="161"/>
      <c r="AC52" s="161"/>
      <c r="AD52" s="175" t="s">
        <v>296</v>
      </c>
      <c r="AE52" s="161"/>
      <c r="AF52" s="161"/>
      <c r="AG52" s="161"/>
      <c r="AH52" s="161"/>
      <c r="AKN52" s="180"/>
      <c r="AKO52" s="180"/>
      <c r="AKP52" s="180"/>
      <c r="AKQ52" s="180"/>
      <c r="AKR52" s="180"/>
      <c r="AKS52" s="180"/>
      <c r="AKT52" s="180"/>
      <c r="AKU52" s="180"/>
      <c r="AKV52" s="180"/>
      <c r="AKW52" s="180"/>
      <c r="AKX52" s="180"/>
      <c r="AKY52" s="180"/>
      <c r="AKZ52" s="180"/>
      <c r="ALA52" s="180"/>
      <c r="ALB52" s="180"/>
      <c r="ALC52" s="180"/>
      <c r="ALD52" s="180"/>
      <c r="ALE52" s="180"/>
      <c r="AMJ52" s="0"/>
    </row>
    <row r="53" s="179" customFormat="true" ht="138.45" hidden="false" customHeight="true" outlineLevel="0" collapsed="false">
      <c r="A53" s="174" t="s">
        <v>119</v>
      </c>
      <c r="B53" s="172" t="n">
        <v>2018044802</v>
      </c>
      <c r="C53" s="161"/>
      <c r="D53" s="161"/>
      <c r="E53" s="161"/>
      <c r="F53" s="161"/>
      <c r="G53" s="161"/>
      <c r="H53" s="161"/>
      <c r="I53" s="161"/>
      <c r="J53" s="161"/>
      <c r="K53" s="161"/>
      <c r="L53" s="161"/>
      <c r="M53" s="161"/>
      <c r="N53" s="177"/>
      <c r="O53" s="177"/>
      <c r="P53" s="177"/>
      <c r="Q53" s="173"/>
      <c r="R53" s="173"/>
      <c r="S53" s="173"/>
      <c r="T53" s="173"/>
      <c r="U53" s="173"/>
      <c r="V53" s="173"/>
      <c r="W53" s="173"/>
      <c r="X53" s="173"/>
      <c r="Y53" s="161"/>
      <c r="Z53" s="161"/>
      <c r="AA53" s="161"/>
      <c r="AB53" s="161"/>
      <c r="AC53" s="161"/>
      <c r="AD53" s="175" t="s">
        <v>277</v>
      </c>
      <c r="AE53" s="161"/>
      <c r="AF53" s="161"/>
      <c r="AG53" s="161"/>
      <c r="AH53" s="161"/>
      <c r="AKN53" s="180"/>
      <c r="AKO53" s="180"/>
      <c r="AKP53" s="180"/>
      <c r="AKQ53" s="180"/>
      <c r="AKR53" s="180"/>
      <c r="AKS53" s="180"/>
      <c r="AKT53" s="180"/>
      <c r="AKU53" s="180"/>
      <c r="AKV53" s="180"/>
      <c r="AKW53" s="180"/>
      <c r="AKX53" s="180"/>
      <c r="AKY53" s="180"/>
      <c r="AKZ53" s="180"/>
      <c r="ALA53" s="180"/>
      <c r="ALB53" s="180"/>
      <c r="ALC53" s="180"/>
      <c r="ALD53" s="180"/>
      <c r="ALE53" s="180"/>
      <c r="AMJ53" s="0"/>
    </row>
    <row r="54" s="179" customFormat="true" ht="138.45" hidden="false" customHeight="true" outlineLevel="0" collapsed="false">
      <c r="A54" s="174" t="s">
        <v>69</v>
      </c>
      <c r="B54" s="172" t="n">
        <v>2018043700</v>
      </c>
      <c r="C54" s="161" t="s">
        <v>270</v>
      </c>
      <c r="D54" s="35" t="n">
        <v>21130055300016</v>
      </c>
      <c r="E54" s="161" t="s">
        <v>70</v>
      </c>
      <c r="F54" s="161" t="s">
        <v>71</v>
      </c>
      <c r="G54" s="161" t="s">
        <v>345</v>
      </c>
      <c r="H54" s="175" t="s">
        <v>176</v>
      </c>
      <c r="I54" s="161" t="s">
        <v>346</v>
      </c>
      <c r="J54" s="161" t="n">
        <v>13055</v>
      </c>
      <c r="K54" s="128" t="s">
        <v>125</v>
      </c>
      <c r="L54" s="161" t="s">
        <v>347</v>
      </c>
      <c r="M54" s="175" t="n">
        <v>72</v>
      </c>
      <c r="N54" s="176" t="n">
        <v>43174</v>
      </c>
      <c r="O54" s="177"/>
      <c r="P54" s="176" t="n">
        <v>43252</v>
      </c>
      <c r="Q54" s="173" t="n">
        <v>4072166</v>
      </c>
      <c r="R54" s="173" t="n">
        <v>210000</v>
      </c>
      <c r="S54" s="173"/>
      <c r="T54" s="173"/>
      <c r="U54" s="173" t="n">
        <f aca="false">7965</f>
        <v>7965</v>
      </c>
      <c r="V54" s="173"/>
      <c r="W54" s="166" t="s">
        <v>348</v>
      </c>
      <c r="X54" s="166"/>
      <c r="Y54" s="161"/>
      <c r="Z54" s="182" t="n">
        <v>50934079000021</v>
      </c>
      <c r="AA54" s="161" t="s">
        <v>45</v>
      </c>
      <c r="AB54" s="161" t="s">
        <v>349</v>
      </c>
      <c r="AC54" s="161"/>
      <c r="AD54" s="161"/>
      <c r="AE54" s="161"/>
      <c r="AF54" s="161"/>
      <c r="AG54" s="161"/>
      <c r="AH54" s="161"/>
      <c r="AKN54" s="180"/>
      <c r="AKO54" s="180"/>
      <c r="AKP54" s="180"/>
      <c r="AKQ54" s="180"/>
      <c r="AKR54" s="180"/>
      <c r="AKS54" s="180"/>
      <c r="AKT54" s="180"/>
      <c r="AKU54" s="180"/>
      <c r="AKV54" s="180"/>
      <c r="AKW54" s="180"/>
      <c r="AKX54" s="180"/>
      <c r="AKY54" s="180"/>
      <c r="AKZ54" s="180"/>
      <c r="ALA54" s="180"/>
      <c r="ALB54" s="180"/>
      <c r="ALC54" s="180"/>
      <c r="ALD54" s="180"/>
      <c r="ALE54" s="180"/>
      <c r="AMJ54" s="0"/>
    </row>
    <row r="55" s="179" customFormat="true" ht="138.45" hidden="false" customHeight="true" outlineLevel="0" collapsed="false">
      <c r="A55" s="174" t="s">
        <v>86</v>
      </c>
      <c r="B55" s="172" t="n">
        <v>2018043701</v>
      </c>
      <c r="C55" s="161"/>
      <c r="D55" s="161"/>
      <c r="E55" s="161"/>
      <c r="F55" s="161"/>
      <c r="G55" s="161"/>
      <c r="H55" s="161"/>
      <c r="I55" s="161"/>
      <c r="J55" s="161"/>
      <c r="K55" s="161"/>
      <c r="L55" s="161"/>
      <c r="M55" s="161"/>
      <c r="N55" s="177"/>
      <c r="O55" s="177"/>
      <c r="P55" s="177"/>
      <c r="Q55" s="173"/>
      <c r="R55" s="173"/>
      <c r="S55" s="173"/>
      <c r="T55" s="173"/>
      <c r="U55" s="173"/>
      <c r="V55" s="173"/>
      <c r="W55" s="173"/>
      <c r="X55" s="173"/>
      <c r="Y55" s="161"/>
      <c r="Z55" s="183"/>
      <c r="AA55" s="161"/>
      <c r="AB55" s="161"/>
      <c r="AC55" s="161"/>
      <c r="AD55" s="175" t="s">
        <v>282</v>
      </c>
      <c r="AE55" s="161"/>
      <c r="AF55" s="161"/>
      <c r="AG55" s="161"/>
      <c r="AH55" s="161"/>
      <c r="AKN55" s="180"/>
      <c r="AKO55" s="180"/>
      <c r="AKP55" s="180"/>
      <c r="AKQ55" s="180"/>
      <c r="AKR55" s="180"/>
      <c r="AKS55" s="180"/>
      <c r="AKT55" s="180"/>
      <c r="AKU55" s="180"/>
      <c r="AKV55" s="180"/>
      <c r="AKW55" s="180"/>
      <c r="AKX55" s="180"/>
      <c r="AKY55" s="180"/>
      <c r="AKZ55" s="180"/>
      <c r="ALA55" s="180"/>
      <c r="ALB55" s="180"/>
      <c r="ALC55" s="180"/>
      <c r="ALD55" s="180"/>
      <c r="ALE55" s="180"/>
      <c r="AMJ55" s="0"/>
    </row>
    <row r="56" s="179" customFormat="true" ht="138.45" hidden="false" customHeight="true" outlineLevel="0" collapsed="false">
      <c r="A56" s="174" t="s">
        <v>119</v>
      </c>
      <c r="B56" s="172" t="n">
        <v>2018043702</v>
      </c>
      <c r="C56" s="161"/>
      <c r="D56" s="161"/>
      <c r="E56" s="161"/>
      <c r="F56" s="161"/>
      <c r="G56" s="161"/>
      <c r="H56" s="161"/>
      <c r="I56" s="161"/>
      <c r="J56" s="161"/>
      <c r="K56" s="161"/>
      <c r="L56" s="161"/>
      <c r="M56" s="161"/>
      <c r="N56" s="177"/>
      <c r="O56" s="177"/>
      <c r="P56" s="177"/>
      <c r="Q56" s="173"/>
      <c r="R56" s="173"/>
      <c r="S56" s="173"/>
      <c r="T56" s="173"/>
      <c r="U56" s="173"/>
      <c r="V56" s="173"/>
      <c r="W56" s="173"/>
      <c r="X56" s="173"/>
      <c r="Y56" s="161"/>
      <c r="Z56" s="161"/>
      <c r="AA56" s="161"/>
      <c r="AB56" s="161"/>
      <c r="AC56" s="161"/>
      <c r="AD56" s="175" t="s">
        <v>277</v>
      </c>
      <c r="AE56" s="161"/>
      <c r="AF56" s="161"/>
      <c r="AG56" s="161"/>
      <c r="AH56" s="161"/>
      <c r="AKN56" s="180"/>
      <c r="AKO56" s="180"/>
      <c r="AKP56" s="180"/>
      <c r="AKQ56" s="180"/>
      <c r="AKR56" s="180"/>
      <c r="AKS56" s="180"/>
      <c r="AKT56" s="180"/>
      <c r="AKU56" s="180"/>
      <c r="AKV56" s="180"/>
      <c r="AKW56" s="180"/>
      <c r="AKX56" s="180"/>
      <c r="AKY56" s="180"/>
      <c r="AKZ56" s="180"/>
      <c r="ALA56" s="180"/>
      <c r="ALB56" s="180"/>
      <c r="ALC56" s="180"/>
      <c r="ALD56" s="180"/>
      <c r="ALE56" s="180"/>
      <c r="AMJ56" s="0"/>
    </row>
    <row r="57" s="179" customFormat="true" ht="138.45" hidden="false" customHeight="true" outlineLevel="0" collapsed="false">
      <c r="A57" s="174" t="s">
        <v>69</v>
      </c>
      <c r="B57" s="172" t="n">
        <v>2018043900</v>
      </c>
      <c r="C57" s="161" t="s">
        <v>270</v>
      </c>
      <c r="D57" s="35" t="n">
        <v>21130055300016</v>
      </c>
      <c r="E57" s="161" t="s">
        <v>70</v>
      </c>
      <c r="F57" s="161" t="s">
        <v>71</v>
      </c>
      <c r="G57" s="161" t="s">
        <v>350</v>
      </c>
      <c r="H57" s="175" t="s">
        <v>176</v>
      </c>
      <c r="I57" s="161" t="s">
        <v>351</v>
      </c>
      <c r="J57" s="161" t="n">
        <v>13055</v>
      </c>
      <c r="K57" s="128" t="s">
        <v>125</v>
      </c>
      <c r="L57" s="161" t="s">
        <v>352</v>
      </c>
      <c r="M57" s="175" t="n">
        <v>72</v>
      </c>
      <c r="N57" s="176" t="n">
        <v>43174</v>
      </c>
      <c r="O57" s="177"/>
      <c r="P57" s="176" t="n">
        <v>43252</v>
      </c>
      <c r="Q57" s="173" t="n">
        <v>2358405</v>
      </c>
      <c r="R57" s="173" t="n">
        <v>195000</v>
      </c>
      <c r="S57" s="173"/>
      <c r="T57" s="173"/>
      <c r="U57" s="173" t="n">
        <f aca="false">11335+833</f>
        <v>12168</v>
      </c>
      <c r="V57" s="173"/>
      <c r="W57" s="166" t="s">
        <v>353</v>
      </c>
      <c r="X57" s="166"/>
      <c r="Y57" s="161"/>
      <c r="Z57" s="182" t="n">
        <v>50934079000021</v>
      </c>
      <c r="AA57" s="161" t="s">
        <v>45</v>
      </c>
      <c r="AB57" s="161" t="s">
        <v>349</v>
      </c>
      <c r="AC57" s="161"/>
      <c r="AD57" s="161"/>
      <c r="AE57" s="161"/>
      <c r="AF57" s="161"/>
      <c r="AG57" s="161"/>
      <c r="AH57" s="161"/>
      <c r="AKN57" s="180"/>
      <c r="AKO57" s="180"/>
      <c r="AKP57" s="180"/>
      <c r="AKQ57" s="180"/>
      <c r="AKR57" s="180"/>
      <c r="AKS57" s="180"/>
      <c r="AKT57" s="180"/>
      <c r="AKU57" s="180"/>
      <c r="AKV57" s="180"/>
      <c r="AKW57" s="180"/>
      <c r="AKX57" s="180"/>
      <c r="AKY57" s="180"/>
      <c r="AKZ57" s="180"/>
      <c r="ALA57" s="180"/>
      <c r="ALB57" s="180"/>
      <c r="ALC57" s="180"/>
      <c r="ALD57" s="180"/>
      <c r="ALE57" s="180"/>
      <c r="AMJ57" s="0"/>
    </row>
    <row r="58" s="179" customFormat="true" ht="138.45" hidden="false" customHeight="true" outlineLevel="0" collapsed="false">
      <c r="A58" s="174" t="s">
        <v>86</v>
      </c>
      <c r="B58" s="172" t="n">
        <v>2018043901</v>
      </c>
      <c r="C58" s="161"/>
      <c r="D58" s="161"/>
      <c r="E58" s="161"/>
      <c r="F58" s="161"/>
      <c r="G58" s="161"/>
      <c r="H58" s="161"/>
      <c r="I58" s="161"/>
      <c r="J58" s="161"/>
      <c r="K58" s="161"/>
      <c r="L58" s="161"/>
      <c r="M58" s="161"/>
      <c r="N58" s="177"/>
      <c r="O58" s="177"/>
      <c r="P58" s="177"/>
      <c r="Q58" s="173"/>
      <c r="R58" s="173"/>
      <c r="S58" s="173"/>
      <c r="T58" s="173"/>
      <c r="U58" s="173"/>
      <c r="V58" s="173"/>
      <c r="W58" s="173"/>
      <c r="X58" s="173"/>
      <c r="Y58" s="161"/>
      <c r="Z58" s="161"/>
      <c r="AA58" s="161"/>
      <c r="AB58" s="161"/>
      <c r="AC58" s="161"/>
      <c r="AD58" s="175" t="s">
        <v>277</v>
      </c>
      <c r="AE58" s="161"/>
      <c r="AF58" s="161"/>
      <c r="AG58" s="161"/>
      <c r="AH58" s="161"/>
      <c r="AKN58" s="180"/>
      <c r="AKO58" s="180"/>
      <c r="AKP58" s="180"/>
      <c r="AKQ58" s="180"/>
      <c r="AKR58" s="180"/>
      <c r="AKS58" s="180"/>
      <c r="AKT58" s="180"/>
      <c r="AKU58" s="180"/>
      <c r="AKV58" s="180"/>
      <c r="AKW58" s="180"/>
      <c r="AKX58" s="180"/>
      <c r="AKY58" s="180"/>
      <c r="AKZ58" s="180"/>
      <c r="ALA58" s="180"/>
      <c r="ALB58" s="180"/>
      <c r="ALC58" s="180"/>
      <c r="ALD58" s="180"/>
      <c r="ALE58" s="180"/>
      <c r="AMJ58" s="0"/>
    </row>
    <row r="59" s="179" customFormat="true" ht="138.45" hidden="false" customHeight="true" outlineLevel="0" collapsed="false">
      <c r="A59" s="174" t="s">
        <v>119</v>
      </c>
      <c r="B59" s="172" t="n">
        <v>2018043902</v>
      </c>
      <c r="C59" s="161"/>
      <c r="D59" s="161"/>
      <c r="E59" s="161"/>
      <c r="F59" s="161"/>
      <c r="G59" s="161"/>
      <c r="H59" s="161"/>
      <c r="I59" s="161"/>
      <c r="J59" s="161"/>
      <c r="K59" s="161"/>
      <c r="L59" s="161"/>
      <c r="M59" s="161"/>
      <c r="N59" s="177"/>
      <c r="O59" s="177"/>
      <c r="P59" s="177"/>
      <c r="Q59" s="173"/>
      <c r="R59" s="173"/>
      <c r="S59" s="173"/>
      <c r="T59" s="173"/>
      <c r="U59" s="173"/>
      <c r="V59" s="173"/>
      <c r="W59" s="173"/>
      <c r="X59" s="173"/>
      <c r="Y59" s="161"/>
      <c r="Z59" s="161"/>
      <c r="AA59" s="161"/>
      <c r="AB59" s="161"/>
      <c r="AC59" s="161"/>
      <c r="AD59" s="161"/>
      <c r="AE59" s="161"/>
      <c r="AF59" s="161"/>
      <c r="AG59" s="161"/>
      <c r="AH59" s="161"/>
      <c r="AKN59" s="180"/>
      <c r="AKO59" s="180"/>
      <c r="AKP59" s="180"/>
      <c r="AKQ59" s="180"/>
      <c r="AKR59" s="180"/>
      <c r="AKS59" s="180"/>
      <c r="AKT59" s="180"/>
      <c r="AKU59" s="180"/>
      <c r="AKV59" s="180"/>
      <c r="AKW59" s="180"/>
      <c r="AKX59" s="180"/>
      <c r="AKY59" s="180"/>
      <c r="AKZ59" s="180"/>
      <c r="ALA59" s="180"/>
      <c r="ALB59" s="180"/>
      <c r="ALC59" s="180"/>
      <c r="ALD59" s="180"/>
      <c r="ALE59" s="180"/>
      <c r="AMJ59" s="0"/>
    </row>
    <row r="60" s="179" customFormat="true" ht="138.45" hidden="false" customHeight="true" outlineLevel="0" collapsed="false">
      <c r="A60" s="174" t="s">
        <v>69</v>
      </c>
      <c r="B60" s="172" t="n">
        <v>2018044000</v>
      </c>
      <c r="C60" s="161" t="s">
        <v>270</v>
      </c>
      <c r="D60" s="35" t="n">
        <v>21130055300016</v>
      </c>
      <c r="E60" s="161" t="s">
        <v>70</v>
      </c>
      <c r="F60" s="161" t="s">
        <v>71</v>
      </c>
      <c r="G60" s="161" t="s">
        <v>354</v>
      </c>
      <c r="H60" s="175" t="s">
        <v>176</v>
      </c>
      <c r="I60" s="161" t="s">
        <v>355</v>
      </c>
      <c r="J60" s="161" t="n">
        <v>13055</v>
      </c>
      <c r="K60" s="128" t="s">
        <v>125</v>
      </c>
      <c r="L60" s="161" t="s">
        <v>356</v>
      </c>
      <c r="M60" s="175" t="n">
        <v>72</v>
      </c>
      <c r="N60" s="176" t="n">
        <v>43174</v>
      </c>
      <c r="O60" s="177"/>
      <c r="P60" s="176" t="n">
        <v>43252</v>
      </c>
      <c r="Q60" s="173" t="n">
        <v>2319322</v>
      </c>
      <c r="R60" s="173" t="n">
        <v>142000</v>
      </c>
      <c r="S60" s="173"/>
      <c r="T60" s="173"/>
      <c r="U60" s="173" t="n">
        <f aca="false">833+12036</f>
        <v>12869</v>
      </c>
      <c r="V60" s="173"/>
      <c r="W60" s="173" t="s">
        <v>357</v>
      </c>
      <c r="X60" s="173"/>
      <c r="Y60" s="161"/>
      <c r="Z60" s="182" t="n">
        <v>50934079000021</v>
      </c>
      <c r="AA60" s="161" t="s">
        <v>45</v>
      </c>
      <c r="AB60" s="161" t="s">
        <v>349</v>
      </c>
      <c r="AC60" s="161"/>
      <c r="AD60" s="161"/>
      <c r="AE60" s="161"/>
      <c r="AF60" s="161"/>
      <c r="AG60" s="161"/>
      <c r="AH60" s="161"/>
      <c r="AKN60" s="180"/>
      <c r="AKO60" s="180"/>
      <c r="AKP60" s="180"/>
      <c r="AKQ60" s="180"/>
      <c r="AKR60" s="180"/>
      <c r="AKS60" s="180"/>
      <c r="AKT60" s="180"/>
      <c r="AKU60" s="180"/>
      <c r="AKV60" s="180"/>
      <c r="AKW60" s="180"/>
      <c r="AKX60" s="180"/>
      <c r="AKY60" s="180"/>
      <c r="AKZ60" s="180"/>
      <c r="ALA60" s="180"/>
      <c r="ALB60" s="180"/>
      <c r="ALC60" s="180"/>
      <c r="ALD60" s="180"/>
      <c r="ALE60" s="180"/>
      <c r="AMJ60" s="0"/>
    </row>
    <row r="61" s="179" customFormat="true" ht="138.45" hidden="false" customHeight="true" outlineLevel="0" collapsed="false">
      <c r="A61" s="174" t="s">
        <v>86</v>
      </c>
      <c r="B61" s="172" t="n">
        <v>2018044001</v>
      </c>
      <c r="C61" s="161"/>
      <c r="D61" s="161"/>
      <c r="E61" s="161"/>
      <c r="F61" s="161"/>
      <c r="G61" s="161"/>
      <c r="H61" s="161"/>
      <c r="I61" s="161"/>
      <c r="J61" s="161"/>
      <c r="K61" s="161"/>
      <c r="L61" s="161"/>
      <c r="M61" s="161"/>
      <c r="N61" s="177"/>
      <c r="O61" s="177"/>
      <c r="P61" s="177"/>
      <c r="Q61" s="173"/>
      <c r="R61" s="173"/>
      <c r="S61" s="173"/>
      <c r="T61" s="173"/>
      <c r="U61" s="173"/>
      <c r="V61" s="173"/>
      <c r="W61" s="173"/>
      <c r="X61" s="173"/>
      <c r="Y61" s="161"/>
      <c r="Z61" s="161"/>
      <c r="AA61" s="161"/>
      <c r="AB61" s="161"/>
      <c r="AC61" s="161"/>
      <c r="AD61" s="175" t="s">
        <v>282</v>
      </c>
      <c r="AE61" s="161"/>
      <c r="AF61" s="161"/>
      <c r="AG61" s="161"/>
      <c r="AH61" s="161"/>
      <c r="AKN61" s="180"/>
      <c r="AKO61" s="180"/>
      <c r="AKP61" s="180"/>
      <c r="AKQ61" s="180"/>
      <c r="AKR61" s="180"/>
      <c r="AKS61" s="180"/>
      <c r="AKT61" s="180"/>
      <c r="AKU61" s="180"/>
      <c r="AKV61" s="180"/>
      <c r="AKW61" s="180"/>
      <c r="AKX61" s="180"/>
      <c r="AKY61" s="180"/>
      <c r="AKZ61" s="180"/>
      <c r="ALA61" s="180"/>
      <c r="ALB61" s="180"/>
      <c r="ALC61" s="180"/>
      <c r="ALD61" s="180"/>
      <c r="ALE61" s="180"/>
      <c r="AMJ61" s="0"/>
    </row>
    <row r="62" s="179" customFormat="true" ht="138.45" hidden="false" customHeight="true" outlineLevel="0" collapsed="false">
      <c r="A62" s="174" t="s">
        <v>119</v>
      </c>
      <c r="B62" s="172" t="n">
        <v>2018044002</v>
      </c>
      <c r="C62" s="161"/>
      <c r="D62" s="161"/>
      <c r="E62" s="161"/>
      <c r="F62" s="161"/>
      <c r="G62" s="161"/>
      <c r="H62" s="161"/>
      <c r="I62" s="161"/>
      <c r="J62" s="161"/>
      <c r="K62" s="161"/>
      <c r="L62" s="161"/>
      <c r="M62" s="161"/>
      <c r="N62" s="177"/>
      <c r="O62" s="177"/>
      <c r="P62" s="177"/>
      <c r="Q62" s="173"/>
      <c r="R62" s="173"/>
      <c r="S62" s="173"/>
      <c r="T62" s="173"/>
      <c r="U62" s="173"/>
      <c r="V62" s="173"/>
      <c r="W62" s="173"/>
      <c r="X62" s="173"/>
      <c r="Y62" s="161"/>
      <c r="Z62" s="161"/>
      <c r="AA62" s="161"/>
      <c r="AB62" s="161"/>
      <c r="AC62" s="161"/>
      <c r="AD62" s="161" t="s">
        <v>277</v>
      </c>
      <c r="AE62" s="161"/>
      <c r="AF62" s="161"/>
      <c r="AG62" s="161"/>
      <c r="AH62" s="161"/>
      <c r="AKN62" s="180"/>
      <c r="AKO62" s="180"/>
      <c r="AKP62" s="180"/>
      <c r="AKQ62" s="180"/>
      <c r="AKR62" s="180"/>
      <c r="AKS62" s="180"/>
      <c r="AKT62" s="180"/>
      <c r="AKU62" s="180"/>
      <c r="AKV62" s="180"/>
      <c r="AKW62" s="180"/>
      <c r="AKX62" s="180"/>
      <c r="AKY62" s="180"/>
      <c r="AKZ62" s="180"/>
      <c r="ALA62" s="180"/>
      <c r="ALB62" s="180"/>
      <c r="ALC62" s="180"/>
      <c r="ALD62" s="180"/>
      <c r="ALE62" s="180"/>
      <c r="AMJ62" s="0"/>
    </row>
    <row r="63" s="179" customFormat="true" ht="138.45" hidden="false" customHeight="true" outlineLevel="0" collapsed="false">
      <c r="A63" s="174" t="s">
        <v>69</v>
      </c>
      <c r="B63" s="172" t="n">
        <v>2018044400</v>
      </c>
      <c r="C63" s="161" t="s">
        <v>270</v>
      </c>
      <c r="D63" s="35" t="n">
        <v>21130055300016</v>
      </c>
      <c r="E63" s="161" t="s">
        <v>70</v>
      </c>
      <c r="F63" s="161" t="s">
        <v>71</v>
      </c>
      <c r="G63" s="161" t="s">
        <v>358</v>
      </c>
      <c r="H63" s="175" t="s">
        <v>176</v>
      </c>
      <c r="I63" s="161" t="s">
        <v>359</v>
      </c>
      <c r="J63" s="161" t="n">
        <v>13055</v>
      </c>
      <c r="K63" s="128" t="s">
        <v>125</v>
      </c>
      <c r="L63" s="161" t="s">
        <v>360</v>
      </c>
      <c r="M63" s="175" t="n">
        <v>72</v>
      </c>
      <c r="N63" s="176" t="n">
        <v>43174</v>
      </c>
      <c r="O63" s="177"/>
      <c r="P63" s="176" t="n">
        <v>43252</v>
      </c>
      <c r="Q63" s="173" t="n">
        <v>2491062</v>
      </c>
      <c r="R63" s="173" t="n">
        <v>152500</v>
      </c>
      <c r="S63" s="173"/>
      <c r="T63" s="173"/>
      <c r="U63" s="173" t="n">
        <f aca="false">14473</f>
        <v>14473</v>
      </c>
      <c r="V63" s="173"/>
      <c r="W63" s="173" t="s">
        <v>361</v>
      </c>
      <c r="X63" s="173"/>
      <c r="Y63" s="161"/>
      <c r="Z63" s="182" t="n">
        <v>50934079000021</v>
      </c>
      <c r="AA63" s="161" t="s">
        <v>45</v>
      </c>
      <c r="AB63" s="161" t="s">
        <v>349</v>
      </c>
      <c r="AC63" s="161"/>
      <c r="AD63" s="161"/>
      <c r="AE63" s="161"/>
      <c r="AF63" s="161"/>
      <c r="AG63" s="161"/>
      <c r="AH63" s="161"/>
      <c r="AKN63" s="180"/>
      <c r="AKO63" s="180"/>
      <c r="AKP63" s="180"/>
      <c r="AKQ63" s="180"/>
      <c r="AKR63" s="180"/>
      <c r="AKS63" s="180"/>
      <c r="AKT63" s="180"/>
      <c r="AKU63" s="180"/>
      <c r="AKV63" s="180"/>
      <c r="AKW63" s="180"/>
      <c r="AKX63" s="180"/>
      <c r="AKY63" s="180"/>
      <c r="AKZ63" s="180"/>
      <c r="ALA63" s="180"/>
      <c r="ALB63" s="180"/>
      <c r="ALC63" s="180"/>
      <c r="ALD63" s="180"/>
      <c r="ALE63" s="180"/>
      <c r="AMJ63" s="0"/>
    </row>
    <row r="64" s="179" customFormat="true" ht="138.45" hidden="false" customHeight="true" outlineLevel="0" collapsed="false">
      <c r="A64" s="174" t="s">
        <v>86</v>
      </c>
      <c r="B64" s="172" t="n">
        <v>2018044401</v>
      </c>
      <c r="C64" s="161"/>
      <c r="D64" s="161"/>
      <c r="E64" s="161"/>
      <c r="F64" s="161"/>
      <c r="G64" s="161"/>
      <c r="H64" s="161"/>
      <c r="I64" s="161"/>
      <c r="J64" s="161"/>
      <c r="K64" s="161"/>
      <c r="L64" s="161"/>
      <c r="M64" s="161"/>
      <c r="N64" s="177"/>
      <c r="O64" s="177"/>
      <c r="P64" s="177"/>
      <c r="Q64" s="173"/>
      <c r="R64" s="173"/>
      <c r="S64" s="173"/>
      <c r="T64" s="173"/>
      <c r="U64" s="173"/>
      <c r="V64" s="173"/>
      <c r="W64" s="173"/>
      <c r="X64" s="173"/>
      <c r="Y64" s="161"/>
      <c r="Z64" s="161"/>
      <c r="AA64" s="161"/>
      <c r="AB64" s="161"/>
      <c r="AC64" s="161"/>
      <c r="AD64" s="175" t="s">
        <v>282</v>
      </c>
      <c r="AE64" s="161"/>
      <c r="AF64" s="161"/>
      <c r="AG64" s="161"/>
      <c r="AH64" s="161"/>
      <c r="AKN64" s="180"/>
      <c r="AKO64" s="180"/>
      <c r="AKP64" s="180"/>
      <c r="AKQ64" s="180"/>
      <c r="AKR64" s="180"/>
      <c r="AKS64" s="180"/>
      <c r="AKT64" s="180"/>
      <c r="AKU64" s="180"/>
      <c r="AKV64" s="180"/>
      <c r="AKW64" s="180"/>
      <c r="AKX64" s="180"/>
      <c r="AKY64" s="180"/>
      <c r="AKZ64" s="180"/>
      <c r="ALA64" s="180"/>
      <c r="ALB64" s="180"/>
      <c r="ALC64" s="180"/>
      <c r="ALD64" s="180"/>
      <c r="ALE64" s="180"/>
      <c r="AMJ64" s="0"/>
    </row>
    <row r="65" s="179" customFormat="true" ht="138.45" hidden="false" customHeight="true" outlineLevel="0" collapsed="false">
      <c r="A65" s="174" t="s">
        <v>119</v>
      </c>
      <c r="B65" s="172" t="n">
        <v>2018044402</v>
      </c>
      <c r="C65" s="161"/>
      <c r="D65" s="161"/>
      <c r="E65" s="161"/>
      <c r="F65" s="161"/>
      <c r="G65" s="161"/>
      <c r="H65" s="161"/>
      <c r="I65" s="161"/>
      <c r="J65" s="161"/>
      <c r="K65" s="161"/>
      <c r="L65" s="161"/>
      <c r="M65" s="161"/>
      <c r="N65" s="177"/>
      <c r="O65" s="177"/>
      <c r="P65" s="177"/>
      <c r="Q65" s="173"/>
      <c r="R65" s="173"/>
      <c r="S65" s="173"/>
      <c r="T65" s="173"/>
      <c r="U65" s="173"/>
      <c r="V65" s="173"/>
      <c r="W65" s="173"/>
      <c r="X65" s="173"/>
      <c r="Y65" s="161"/>
      <c r="Z65" s="161"/>
      <c r="AA65" s="161"/>
      <c r="AB65" s="161"/>
      <c r="AC65" s="161"/>
      <c r="AD65" s="161" t="s">
        <v>277</v>
      </c>
      <c r="AE65" s="161"/>
      <c r="AF65" s="161"/>
      <c r="AG65" s="161"/>
      <c r="AH65" s="161"/>
      <c r="AKN65" s="180"/>
      <c r="AKO65" s="180"/>
      <c r="AKP65" s="180"/>
      <c r="AKQ65" s="180"/>
      <c r="AKR65" s="180"/>
      <c r="AKS65" s="180"/>
      <c r="AKT65" s="180"/>
      <c r="AKU65" s="180"/>
      <c r="AKV65" s="180"/>
      <c r="AKW65" s="180"/>
      <c r="AKX65" s="180"/>
      <c r="AKY65" s="180"/>
      <c r="AKZ65" s="180"/>
      <c r="ALA65" s="180"/>
      <c r="ALB65" s="180"/>
      <c r="ALC65" s="180"/>
      <c r="ALD65" s="180"/>
      <c r="ALE65" s="180"/>
      <c r="AMJ65" s="0"/>
    </row>
    <row r="66" s="179" customFormat="true" ht="138.45" hidden="false" customHeight="true" outlineLevel="0" collapsed="false">
      <c r="A66" s="174" t="s">
        <v>69</v>
      </c>
      <c r="B66" s="172" t="n">
        <v>2018044500</v>
      </c>
      <c r="C66" s="161" t="s">
        <v>270</v>
      </c>
      <c r="D66" s="35" t="n">
        <v>21130055300016</v>
      </c>
      <c r="E66" s="161" t="s">
        <v>70</v>
      </c>
      <c r="F66" s="161" t="s">
        <v>71</v>
      </c>
      <c r="G66" s="161" t="s">
        <v>362</v>
      </c>
      <c r="H66" s="175" t="s">
        <v>176</v>
      </c>
      <c r="I66" s="161" t="s">
        <v>363</v>
      </c>
      <c r="J66" s="161" t="n">
        <v>13055</v>
      </c>
      <c r="K66" s="128" t="s">
        <v>125</v>
      </c>
      <c r="L66" s="161" t="s">
        <v>364</v>
      </c>
      <c r="M66" s="175" t="n">
        <v>72</v>
      </c>
      <c r="N66" s="176" t="n">
        <v>43174</v>
      </c>
      <c r="O66" s="177"/>
      <c r="P66" s="176" t="n">
        <v>43252</v>
      </c>
      <c r="Q66" s="173" t="n">
        <v>4797645</v>
      </c>
      <c r="R66" s="173" t="n">
        <v>160000</v>
      </c>
      <c r="S66" s="173"/>
      <c r="T66" s="173"/>
      <c r="U66" s="173" t="n">
        <f aca="false">833+11768</f>
        <v>12601</v>
      </c>
      <c r="V66" s="173"/>
      <c r="W66" s="173" t="s">
        <v>361</v>
      </c>
      <c r="X66" s="173"/>
      <c r="Y66" s="161"/>
      <c r="Z66" s="182" t="n">
        <v>50934079000021</v>
      </c>
      <c r="AA66" s="161" t="s">
        <v>45</v>
      </c>
      <c r="AB66" s="161" t="s">
        <v>349</v>
      </c>
      <c r="AC66" s="161"/>
      <c r="AD66" s="161"/>
      <c r="AE66" s="161"/>
      <c r="AF66" s="161"/>
      <c r="AG66" s="161"/>
      <c r="AH66" s="161"/>
      <c r="AKN66" s="180"/>
      <c r="AKO66" s="180"/>
      <c r="AKP66" s="180"/>
      <c r="AKQ66" s="180"/>
      <c r="AKR66" s="180"/>
      <c r="AKS66" s="180"/>
      <c r="AKT66" s="180"/>
      <c r="AKU66" s="180"/>
      <c r="AKV66" s="180"/>
      <c r="AKW66" s="180"/>
      <c r="AKX66" s="180"/>
      <c r="AKY66" s="180"/>
      <c r="AKZ66" s="180"/>
      <c r="ALA66" s="180"/>
      <c r="ALB66" s="180"/>
      <c r="ALC66" s="180"/>
      <c r="ALD66" s="180"/>
      <c r="ALE66" s="180"/>
      <c r="AMJ66" s="0"/>
    </row>
    <row r="67" s="179" customFormat="true" ht="138.45" hidden="false" customHeight="true" outlineLevel="0" collapsed="false">
      <c r="A67" s="174" t="s">
        <v>86</v>
      </c>
      <c r="B67" s="172" t="n">
        <v>2018044501</v>
      </c>
      <c r="C67" s="161"/>
      <c r="D67" s="161"/>
      <c r="E67" s="161"/>
      <c r="F67" s="161"/>
      <c r="G67" s="161"/>
      <c r="H67" s="161"/>
      <c r="I67" s="161"/>
      <c r="J67" s="161"/>
      <c r="K67" s="161"/>
      <c r="L67" s="161"/>
      <c r="M67" s="161"/>
      <c r="N67" s="177"/>
      <c r="O67" s="177"/>
      <c r="P67" s="177"/>
      <c r="Q67" s="81"/>
      <c r="R67" s="173"/>
      <c r="S67" s="173"/>
      <c r="T67" s="173"/>
      <c r="U67" s="173"/>
      <c r="V67" s="173"/>
      <c r="W67" s="173"/>
      <c r="X67" s="173"/>
      <c r="Y67" s="161"/>
      <c r="Z67" s="161"/>
      <c r="AA67" s="161"/>
      <c r="AB67" s="161"/>
      <c r="AC67" s="161"/>
      <c r="AD67" s="175" t="s">
        <v>282</v>
      </c>
      <c r="AE67" s="161"/>
      <c r="AF67" s="161"/>
      <c r="AG67" s="161"/>
      <c r="AH67" s="161"/>
      <c r="AKN67" s="180"/>
      <c r="AKO67" s="180"/>
      <c r="AKP67" s="180"/>
      <c r="AKQ67" s="180"/>
      <c r="AKR67" s="180"/>
      <c r="AKS67" s="180"/>
      <c r="AKT67" s="180"/>
      <c r="AKU67" s="180"/>
      <c r="AKV67" s="180"/>
      <c r="AKW67" s="180"/>
      <c r="AKX67" s="180"/>
      <c r="AKY67" s="180"/>
      <c r="AKZ67" s="180"/>
      <c r="ALA67" s="180"/>
      <c r="ALB67" s="180"/>
      <c r="ALC67" s="180"/>
      <c r="ALD67" s="180"/>
      <c r="ALE67" s="180"/>
      <c r="AMJ67" s="0"/>
    </row>
    <row r="68" s="179" customFormat="true" ht="138.45" hidden="false" customHeight="true" outlineLevel="0" collapsed="false">
      <c r="A68" s="174" t="s">
        <v>119</v>
      </c>
      <c r="B68" s="172" t="n">
        <v>2018044502</v>
      </c>
      <c r="C68" s="161"/>
      <c r="D68" s="161"/>
      <c r="E68" s="161"/>
      <c r="F68" s="161"/>
      <c r="G68" s="161"/>
      <c r="H68" s="161"/>
      <c r="I68" s="161"/>
      <c r="J68" s="161"/>
      <c r="K68" s="161"/>
      <c r="L68" s="161"/>
      <c r="M68" s="161"/>
      <c r="N68" s="177"/>
      <c r="O68" s="177"/>
      <c r="P68" s="177"/>
      <c r="Q68" s="173"/>
      <c r="R68" s="173"/>
      <c r="S68" s="173"/>
      <c r="T68" s="173"/>
      <c r="U68" s="173"/>
      <c r="V68" s="173"/>
      <c r="W68" s="173"/>
      <c r="X68" s="173"/>
      <c r="Y68" s="161"/>
      <c r="Z68" s="161"/>
      <c r="AA68" s="161"/>
      <c r="AB68" s="161"/>
      <c r="AC68" s="161"/>
      <c r="AD68" s="161" t="s">
        <v>277</v>
      </c>
      <c r="AE68" s="161"/>
      <c r="AF68" s="161"/>
      <c r="AG68" s="161"/>
      <c r="AH68" s="161"/>
      <c r="AKN68" s="180"/>
      <c r="AKO68" s="180"/>
      <c r="AKP68" s="180"/>
      <c r="AKQ68" s="180"/>
      <c r="AKR68" s="180"/>
      <c r="AKS68" s="180"/>
      <c r="AKT68" s="180"/>
      <c r="AKU68" s="180"/>
      <c r="AKV68" s="180"/>
      <c r="AKW68" s="180"/>
      <c r="AKX68" s="180"/>
      <c r="AKY68" s="180"/>
      <c r="AKZ68" s="180"/>
      <c r="ALA68" s="180"/>
      <c r="ALB68" s="180"/>
      <c r="ALC68" s="180"/>
      <c r="ALD68" s="180"/>
      <c r="ALE68" s="180"/>
      <c r="AMJ68" s="0"/>
    </row>
    <row r="69" s="179" customFormat="true" ht="138.45" hidden="false" customHeight="true" outlineLevel="0" collapsed="false">
      <c r="A69" s="174" t="s">
        <v>69</v>
      </c>
      <c r="B69" s="172" t="n">
        <v>2019030100</v>
      </c>
      <c r="C69" s="161" t="s">
        <v>270</v>
      </c>
      <c r="D69" s="35" t="n">
        <v>21130055300016</v>
      </c>
      <c r="E69" s="161" t="s">
        <v>70</v>
      </c>
      <c r="F69" s="161" t="s">
        <v>71</v>
      </c>
      <c r="G69" s="161" t="s">
        <v>365</v>
      </c>
      <c r="H69" s="175" t="s">
        <v>124</v>
      </c>
      <c r="I69" s="161" t="s">
        <v>366</v>
      </c>
      <c r="J69" s="161" t="n">
        <v>13055</v>
      </c>
      <c r="K69" s="128" t="s">
        <v>125</v>
      </c>
      <c r="L69" s="161" t="s">
        <v>367</v>
      </c>
      <c r="M69" s="175" t="n">
        <v>72</v>
      </c>
      <c r="N69" s="176" t="n">
        <v>43550</v>
      </c>
      <c r="O69" s="177"/>
      <c r="P69" s="176" t="n">
        <v>43556</v>
      </c>
      <c r="Q69" s="173" t="n">
        <v>2198063</v>
      </c>
      <c r="R69" s="173" t="n">
        <v>138750</v>
      </c>
      <c r="S69" s="173"/>
      <c r="T69" s="173"/>
      <c r="U69" s="173" t="n">
        <v>7789</v>
      </c>
      <c r="V69" s="173"/>
      <c r="W69" s="166" t="s">
        <v>368</v>
      </c>
      <c r="X69" s="166"/>
      <c r="Y69" s="161"/>
      <c r="Z69" s="161" t="n">
        <v>78281567400042</v>
      </c>
      <c r="AA69" s="161" t="s">
        <v>45</v>
      </c>
      <c r="AB69" s="161" t="s">
        <v>369</v>
      </c>
      <c r="AC69" s="161"/>
      <c r="AD69" s="161"/>
      <c r="AE69" s="161"/>
      <c r="AF69" s="161"/>
      <c r="AG69" s="161"/>
      <c r="AH69" s="161"/>
      <c r="AKN69" s="180"/>
      <c r="AKO69" s="180"/>
      <c r="AKP69" s="180"/>
      <c r="AKQ69" s="180"/>
      <c r="AKR69" s="180"/>
      <c r="AKS69" s="180"/>
      <c r="AKT69" s="180"/>
      <c r="AKU69" s="180"/>
      <c r="AKV69" s="180"/>
      <c r="AKW69" s="180"/>
      <c r="AKX69" s="180"/>
      <c r="AKY69" s="180"/>
      <c r="AKZ69" s="180"/>
      <c r="ALA69" s="180"/>
      <c r="ALB69" s="180"/>
      <c r="ALC69" s="180"/>
      <c r="ALD69" s="180"/>
      <c r="ALE69" s="180"/>
      <c r="AMJ69" s="0"/>
    </row>
    <row r="70" s="179" customFormat="true" ht="138.45" hidden="false" customHeight="true" outlineLevel="0" collapsed="false">
      <c r="A70" s="174" t="s">
        <v>86</v>
      </c>
      <c r="B70" s="172" t="n">
        <v>2019030101</v>
      </c>
      <c r="C70" s="161"/>
      <c r="D70" s="161"/>
      <c r="E70" s="161"/>
      <c r="F70" s="161"/>
      <c r="G70" s="161"/>
      <c r="H70" s="161"/>
      <c r="I70" s="161"/>
      <c r="J70" s="161"/>
      <c r="K70" s="161"/>
      <c r="L70" s="161"/>
      <c r="M70" s="161"/>
      <c r="N70" s="177"/>
      <c r="O70" s="177"/>
      <c r="P70" s="177"/>
      <c r="Q70" s="173"/>
      <c r="R70" s="173"/>
      <c r="S70" s="173"/>
      <c r="T70" s="173"/>
      <c r="U70" s="173"/>
      <c r="V70" s="173"/>
      <c r="W70" s="173"/>
      <c r="X70" s="173"/>
      <c r="Y70" s="161"/>
      <c r="Z70" s="161"/>
      <c r="AA70" s="161"/>
      <c r="AB70" s="161"/>
      <c r="AC70" s="161"/>
      <c r="AD70" s="161" t="s">
        <v>370</v>
      </c>
      <c r="AE70" s="161"/>
      <c r="AF70" s="161"/>
      <c r="AG70" s="161"/>
      <c r="AH70" s="161"/>
      <c r="AKN70" s="180"/>
      <c r="AKO70" s="180"/>
      <c r="AKP70" s="180"/>
      <c r="AKQ70" s="180"/>
      <c r="AKR70" s="180"/>
      <c r="AKS70" s="180"/>
      <c r="AKT70" s="180"/>
      <c r="AKU70" s="180"/>
      <c r="AKV70" s="180"/>
      <c r="AKW70" s="180"/>
      <c r="AKX70" s="180"/>
      <c r="AKY70" s="180"/>
      <c r="AKZ70" s="180"/>
      <c r="ALA70" s="180"/>
      <c r="ALB70" s="180"/>
      <c r="ALC70" s="180"/>
      <c r="ALD70" s="180"/>
      <c r="ALE70" s="180"/>
      <c r="AMJ70" s="0"/>
    </row>
    <row r="71" s="179" customFormat="true" ht="138.45" hidden="false" customHeight="true" outlineLevel="0" collapsed="false">
      <c r="A71" s="174" t="s">
        <v>119</v>
      </c>
      <c r="B71" s="172" t="n">
        <v>2019030102</v>
      </c>
      <c r="C71" s="161"/>
      <c r="D71" s="161"/>
      <c r="E71" s="161"/>
      <c r="F71" s="161"/>
      <c r="G71" s="161"/>
      <c r="H71" s="161"/>
      <c r="I71" s="161"/>
      <c r="J71" s="161"/>
      <c r="K71" s="161"/>
      <c r="L71" s="161"/>
      <c r="M71" s="161"/>
      <c r="N71" s="177"/>
      <c r="O71" s="177"/>
      <c r="P71" s="177"/>
      <c r="Q71" s="173"/>
      <c r="R71" s="173"/>
      <c r="S71" s="173"/>
      <c r="T71" s="173"/>
      <c r="U71" s="173"/>
      <c r="V71" s="173"/>
      <c r="W71" s="173"/>
      <c r="X71" s="173"/>
      <c r="Y71" s="161"/>
      <c r="Z71" s="161"/>
      <c r="AA71" s="161"/>
      <c r="AB71" s="161"/>
      <c r="AC71" s="161"/>
      <c r="AD71" s="161"/>
      <c r="AE71" s="161"/>
      <c r="AF71" s="161"/>
      <c r="AG71" s="161"/>
      <c r="AH71" s="161"/>
      <c r="AKN71" s="180"/>
      <c r="AKO71" s="180"/>
      <c r="AKP71" s="180"/>
      <c r="AKQ71" s="180"/>
      <c r="AKR71" s="180"/>
      <c r="AKS71" s="180"/>
      <c r="AKT71" s="180"/>
      <c r="AKU71" s="180"/>
      <c r="AKV71" s="180"/>
      <c r="AKW71" s="180"/>
      <c r="AKX71" s="180"/>
      <c r="AKY71" s="180"/>
      <c r="AKZ71" s="180"/>
      <c r="ALA71" s="180"/>
      <c r="ALB71" s="180"/>
      <c r="ALC71" s="180"/>
      <c r="ALD71" s="180"/>
      <c r="ALE71" s="180"/>
      <c r="AMJ71" s="0"/>
    </row>
    <row r="72" s="179" customFormat="true" ht="138.45" hidden="false" customHeight="true" outlineLevel="0" collapsed="false">
      <c r="A72" s="174" t="s">
        <v>69</v>
      </c>
      <c r="B72" s="172" t="n">
        <v>2019030200</v>
      </c>
      <c r="C72" s="161" t="s">
        <v>270</v>
      </c>
      <c r="D72" s="184" t="n">
        <v>21130055300016</v>
      </c>
      <c r="E72" s="161" t="s">
        <v>70</v>
      </c>
      <c r="F72" s="161" t="s">
        <v>71</v>
      </c>
      <c r="G72" s="161" t="s">
        <v>371</v>
      </c>
      <c r="H72" s="175" t="s">
        <v>124</v>
      </c>
      <c r="I72" s="161" t="s">
        <v>372</v>
      </c>
      <c r="J72" s="161" t="n">
        <v>13055</v>
      </c>
      <c r="K72" s="128" t="s">
        <v>125</v>
      </c>
      <c r="L72" s="161" t="s">
        <v>373</v>
      </c>
      <c r="M72" s="175" t="n">
        <v>72</v>
      </c>
      <c r="N72" s="176" t="n">
        <v>43550</v>
      </c>
      <c r="O72" s="177"/>
      <c r="P72" s="176" t="n">
        <v>43556</v>
      </c>
      <c r="Q72" s="173" t="n">
        <v>1023424</v>
      </c>
      <c r="R72" s="173" t="n">
        <v>137500</v>
      </c>
      <c r="S72" s="173"/>
      <c r="T72" s="173"/>
      <c r="U72" s="173" t="n">
        <f aca="false">5328</f>
        <v>5328</v>
      </c>
      <c r="V72" s="173"/>
      <c r="W72" s="166" t="s">
        <v>374</v>
      </c>
      <c r="X72" s="166"/>
      <c r="Y72" s="161"/>
      <c r="Z72" s="161" t="n">
        <v>77555839800092</v>
      </c>
      <c r="AA72" s="161" t="s">
        <v>45</v>
      </c>
      <c r="AB72" s="161" t="s">
        <v>375</v>
      </c>
      <c r="AC72" s="161"/>
      <c r="AD72" s="161"/>
      <c r="AE72" s="161"/>
      <c r="AF72" s="161"/>
      <c r="AG72" s="161"/>
      <c r="AH72" s="161"/>
      <c r="AKN72" s="180"/>
      <c r="AKO72" s="180"/>
      <c r="AKP72" s="180"/>
      <c r="AKQ72" s="180"/>
      <c r="AKR72" s="180"/>
      <c r="AKS72" s="180"/>
      <c r="AKT72" s="180"/>
      <c r="AKU72" s="180"/>
      <c r="AKV72" s="180"/>
      <c r="AKW72" s="180"/>
      <c r="AKX72" s="180"/>
      <c r="AKY72" s="180"/>
      <c r="AKZ72" s="180"/>
      <c r="ALA72" s="180"/>
      <c r="ALB72" s="180"/>
      <c r="ALC72" s="180"/>
      <c r="ALD72" s="180"/>
      <c r="ALE72" s="180"/>
      <c r="AMJ72" s="0"/>
    </row>
    <row r="73" s="179" customFormat="true" ht="138.45" hidden="false" customHeight="true" outlineLevel="0" collapsed="false">
      <c r="A73" s="174" t="s">
        <v>86</v>
      </c>
      <c r="B73" s="172" t="n">
        <v>2019030201</v>
      </c>
      <c r="C73" s="161"/>
      <c r="D73" s="161"/>
      <c r="E73" s="161"/>
      <c r="F73" s="161"/>
      <c r="G73" s="161"/>
      <c r="H73" s="161"/>
      <c r="I73" s="161"/>
      <c r="J73" s="161"/>
      <c r="K73" s="161"/>
      <c r="L73" s="161"/>
      <c r="M73" s="161"/>
      <c r="N73" s="177"/>
      <c r="O73" s="177"/>
      <c r="P73" s="177"/>
      <c r="Q73" s="173"/>
      <c r="R73" s="173"/>
      <c r="S73" s="173"/>
      <c r="T73" s="173"/>
      <c r="U73" s="173"/>
      <c r="V73" s="173"/>
      <c r="W73" s="173"/>
      <c r="X73" s="173"/>
      <c r="Y73" s="161"/>
      <c r="Z73" s="161"/>
      <c r="AA73" s="161"/>
      <c r="AB73" s="161"/>
      <c r="AC73" s="161"/>
      <c r="AD73" s="161" t="s">
        <v>370</v>
      </c>
      <c r="AE73" s="161"/>
      <c r="AF73" s="161"/>
      <c r="AG73" s="161"/>
      <c r="AH73" s="161"/>
      <c r="AKN73" s="180"/>
      <c r="AKO73" s="180"/>
      <c r="AKP73" s="180"/>
      <c r="AKQ73" s="180"/>
      <c r="AKR73" s="180"/>
      <c r="AKS73" s="180"/>
      <c r="AKT73" s="180"/>
      <c r="AKU73" s="180"/>
      <c r="AKV73" s="180"/>
      <c r="AKW73" s="180"/>
      <c r="AKX73" s="180"/>
      <c r="AKY73" s="180"/>
      <c r="AKZ73" s="180"/>
      <c r="ALA73" s="180"/>
      <c r="ALB73" s="180"/>
      <c r="ALC73" s="180"/>
      <c r="ALD73" s="180"/>
      <c r="ALE73" s="180"/>
      <c r="AMJ73" s="0"/>
    </row>
    <row r="74" s="179" customFormat="true" ht="138.45" hidden="false" customHeight="true" outlineLevel="0" collapsed="false">
      <c r="A74" s="174" t="s">
        <v>119</v>
      </c>
      <c r="B74" s="172" t="n">
        <v>2019030202</v>
      </c>
      <c r="C74" s="161"/>
      <c r="D74" s="161"/>
      <c r="E74" s="161"/>
      <c r="F74" s="161"/>
      <c r="G74" s="161"/>
      <c r="H74" s="161"/>
      <c r="I74" s="161"/>
      <c r="J74" s="161"/>
      <c r="K74" s="161"/>
      <c r="L74" s="161"/>
      <c r="M74" s="161"/>
      <c r="N74" s="177"/>
      <c r="O74" s="177"/>
      <c r="P74" s="177"/>
      <c r="Q74" s="173"/>
      <c r="R74" s="173"/>
      <c r="S74" s="173"/>
      <c r="T74" s="173"/>
      <c r="U74" s="173"/>
      <c r="V74" s="173"/>
      <c r="W74" s="173"/>
      <c r="X74" s="173"/>
      <c r="Y74" s="161"/>
      <c r="Z74" s="161"/>
      <c r="AA74" s="161"/>
      <c r="AB74" s="161"/>
      <c r="AC74" s="161"/>
      <c r="AD74" s="161"/>
      <c r="AE74" s="161"/>
      <c r="AF74" s="161"/>
      <c r="AG74" s="161"/>
      <c r="AH74" s="161"/>
      <c r="AKN74" s="180"/>
      <c r="AKO74" s="180"/>
      <c r="AKP74" s="180"/>
      <c r="AKQ74" s="180"/>
      <c r="AKR74" s="180"/>
      <c r="AKS74" s="180"/>
      <c r="AKT74" s="180"/>
      <c r="AKU74" s="180"/>
      <c r="AKV74" s="180"/>
      <c r="AKW74" s="180"/>
      <c r="AKX74" s="180"/>
      <c r="AKY74" s="180"/>
      <c r="AKZ74" s="180"/>
      <c r="ALA74" s="180"/>
      <c r="ALB74" s="180"/>
      <c r="ALC74" s="180"/>
      <c r="ALD74" s="180"/>
      <c r="ALE74" s="180"/>
      <c r="AMJ74" s="0"/>
    </row>
    <row r="75" s="179" customFormat="true" ht="138.45" hidden="false" customHeight="true" outlineLevel="0" collapsed="false">
      <c r="A75" s="174" t="s">
        <v>69</v>
      </c>
      <c r="B75" s="172" t="n">
        <v>2019030400</v>
      </c>
      <c r="C75" s="161" t="s">
        <v>270</v>
      </c>
      <c r="D75" s="35" t="n">
        <v>21130055300016</v>
      </c>
      <c r="E75" s="161" t="s">
        <v>70</v>
      </c>
      <c r="F75" s="161" t="s">
        <v>71</v>
      </c>
      <c r="G75" s="161" t="s">
        <v>376</v>
      </c>
      <c r="H75" s="175" t="s">
        <v>124</v>
      </c>
      <c r="I75" s="175" t="s">
        <v>377</v>
      </c>
      <c r="J75" s="161" t="n">
        <v>13055</v>
      </c>
      <c r="K75" s="128" t="s">
        <v>125</v>
      </c>
      <c r="L75" s="161" t="s">
        <v>378</v>
      </c>
      <c r="M75" s="175" t="n">
        <v>72</v>
      </c>
      <c r="N75" s="176" t="n">
        <v>43550</v>
      </c>
      <c r="O75" s="177"/>
      <c r="P75" s="176" t="n">
        <v>43556</v>
      </c>
      <c r="Q75" s="173" t="n">
        <v>2808542</v>
      </c>
      <c r="R75" s="173" t="n">
        <v>142500</v>
      </c>
      <c r="S75" s="173"/>
      <c r="T75" s="173"/>
      <c r="U75" s="173" t="n">
        <v>0</v>
      </c>
      <c r="V75" s="173"/>
      <c r="W75" s="166" t="s">
        <v>379</v>
      </c>
      <c r="X75" s="166"/>
      <c r="Y75" s="161"/>
      <c r="Z75" s="161" t="n">
        <v>77555839800092</v>
      </c>
      <c r="AA75" s="161" t="s">
        <v>45</v>
      </c>
      <c r="AB75" s="161" t="s">
        <v>380</v>
      </c>
      <c r="AC75" s="161"/>
      <c r="AD75" s="161"/>
      <c r="AE75" s="161"/>
      <c r="AF75" s="161"/>
      <c r="AG75" s="161"/>
      <c r="AH75" s="161"/>
      <c r="AKN75" s="180"/>
      <c r="AKO75" s="180"/>
      <c r="AKP75" s="180"/>
      <c r="AKQ75" s="180"/>
      <c r="AKR75" s="180"/>
      <c r="AKS75" s="180"/>
      <c r="AKT75" s="180"/>
      <c r="AKU75" s="180"/>
      <c r="AKV75" s="180"/>
      <c r="AKW75" s="180"/>
      <c r="AKX75" s="180"/>
      <c r="AKY75" s="180"/>
      <c r="AKZ75" s="180"/>
      <c r="ALA75" s="180"/>
      <c r="ALB75" s="180"/>
      <c r="ALC75" s="180"/>
      <c r="ALD75" s="180"/>
      <c r="ALE75" s="180"/>
      <c r="AMJ75" s="0"/>
    </row>
    <row r="76" s="179" customFormat="true" ht="138.45" hidden="false" customHeight="true" outlineLevel="0" collapsed="false">
      <c r="A76" s="174" t="s">
        <v>86</v>
      </c>
      <c r="B76" s="172" t="n">
        <v>2019030401</v>
      </c>
      <c r="C76" s="161"/>
      <c r="D76" s="161"/>
      <c r="E76" s="161"/>
      <c r="F76" s="161"/>
      <c r="G76" s="161"/>
      <c r="H76" s="161"/>
      <c r="I76" s="161"/>
      <c r="J76" s="161"/>
      <c r="K76" s="161"/>
      <c r="L76" s="161"/>
      <c r="M76" s="161"/>
      <c r="N76" s="177"/>
      <c r="O76" s="177"/>
      <c r="P76" s="177"/>
      <c r="Q76" s="173"/>
      <c r="R76" s="173"/>
      <c r="S76" s="173"/>
      <c r="T76" s="173"/>
      <c r="U76" s="173"/>
      <c r="V76" s="173"/>
      <c r="W76" s="173"/>
      <c r="X76" s="173"/>
      <c r="Y76" s="161"/>
      <c r="Z76" s="161"/>
      <c r="AA76" s="161"/>
      <c r="AB76" s="161"/>
      <c r="AC76" s="161"/>
      <c r="AD76" s="161" t="s">
        <v>370</v>
      </c>
      <c r="AE76" s="161"/>
      <c r="AF76" s="161"/>
      <c r="AG76" s="161"/>
      <c r="AH76" s="161"/>
      <c r="AKN76" s="180"/>
      <c r="AKO76" s="180"/>
      <c r="AKP76" s="180"/>
      <c r="AKQ76" s="180"/>
      <c r="AKR76" s="180"/>
      <c r="AKS76" s="180"/>
      <c r="AKT76" s="180"/>
      <c r="AKU76" s="180"/>
      <c r="AKV76" s="180"/>
      <c r="AKW76" s="180"/>
      <c r="AKX76" s="180"/>
      <c r="AKY76" s="180"/>
      <c r="AKZ76" s="180"/>
      <c r="ALA76" s="180"/>
      <c r="ALB76" s="180"/>
      <c r="ALC76" s="180"/>
      <c r="ALD76" s="180"/>
      <c r="ALE76" s="180"/>
      <c r="AMJ76" s="0"/>
    </row>
    <row r="77" s="179" customFormat="true" ht="138.45" hidden="false" customHeight="true" outlineLevel="0" collapsed="false">
      <c r="A77" s="174" t="s">
        <v>119</v>
      </c>
      <c r="B77" s="172" t="n">
        <v>2019030402</v>
      </c>
      <c r="C77" s="161"/>
      <c r="D77" s="161"/>
      <c r="E77" s="161"/>
      <c r="F77" s="161"/>
      <c r="G77" s="161"/>
      <c r="H77" s="161"/>
      <c r="I77" s="161"/>
      <c r="J77" s="161"/>
      <c r="K77" s="161"/>
      <c r="L77" s="161"/>
      <c r="M77" s="161"/>
      <c r="N77" s="177"/>
      <c r="O77" s="177"/>
      <c r="P77" s="177"/>
      <c r="Q77" s="173"/>
      <c r="R77" s="173"/>
      <c r="S77" s="173"/>
      <c r="T77" s="173"/>
      <c r="U77" s="173"/>
      <c r="V77" s="173"/>
      <c r="W77" s="173"/>
      <c r="X77" s="173"/>
      <c r="Y77" s="161"/>
      <c r="Z77" s="161"/>
      <c r="AA77" s="161"/>
      <c r="AB77" s="161"/>
      <c r="AC77" s="161"/>
      <c r="AD77" s="161" t="s">
        <v>381</v>
      </c>
      <c r="AE77" s="161"/>
      <c r="AF77" s="161"/>
      <c r="AG77" s="161"/>
      <c r="AH77" s="161"/>
      <c r="AKN77" s="180"/>
      <c r="AKO77" s="180"/>
      <c r="AKP77" s="180"/>
      <c r="AKQ77" s="180"/>
      <c r="AKR77" s="180"/>
      <c r="AKS77" s="180"/>
      <c r="AKT77" s="180"/>
      <c r="AKU77" s="180"/>
      <c r="AKV77" s="180"/>
      <c r="AKW77" s="180"/>
      <c r="AKX77" s="180"/>
      <c r="AKY77" s="180"/>
      <c r="AKZ77" s="180"/>
      <c r="ALA77" s="180"/>
      <c r="ALB77" s="180"/>
      <c r="ALC77" s="180"/>
      <c r="ALD77" s="180"/>
      <c r="ALE77" s="180"/>
      <c r="AMJ77" s="0"/>
    </row>
    <row r="78" s="179" customFormat="true" ht="138.45" hidden="false" customHeight="true" outlineLevel="0" collapsed="false">
      <c r="A78" s="174" t="s">
        <v>69</v>
      </c>
      <c r="B78" s="172" t="n">
        <v>2019030500</v>
      </c>
      <c r="C78" s="161" t="s">
        <v>270</v>
      </c>
      <c r="D78" s="35" t="n">
        <v>21130055300016</v>
      </c>
      <c r="E78" s="161" t="s">
        <v>70</v>
      </c>
      <c r="F78" s="161" t="s">
        <v>71</v>
      </c>
      <c r="G78" s="161" t="s">
        <v>382</v>
      </c>
      <c r="H78" s="175" t="s">
        <v>124</v>
      </c>
      <c r="I78" s="175" t="s">
        <v>383</v>
      </c>
      <c r="J78" s="161" t="n">
        <v>13055</v>
      </c>
      <c r="K78" s="128" t="s">
        <v>125</v>
      </c>
      <c r="L78" s="161" t="s">
        <v>384</v>
      </c>
      <c r="M78" s="161" t="n">
        <v>72</v>
      </c>
      <c r="N78" s="177" t="n">
        <v>43550</v>
      </c>
      <c r="O78" s="177"/>
      <c r="P78" s="177" t="n">
        <v>43556</v>
      </c>
      <c r="Q78" s="173" t="n">
        <v>3540955</v>
      </c>
      <c r="R78" s="173" t="n">
        <v>138750</v>
      </c>
      <c r="S78" s="173"/>
      <c r="T78" s="173"/>
      <c r="U78" s="173" t="n">
        <v>14809</v>
      </c>
      <c r="V78" s="173"/>
      <c r="W78" s="166" t="s">
        <v>385</v>
      </c>
      <c r="X78" s="166"/>
      <c r="Y78" s="161"/>
      <c r="Z78" s="161" t="n">
        <v>77555839800241</v>
      </c>
      <c r="AA78" s="161" t="s">
        <v>45</v>
      </c>
      <c r="AB78" s="161" t="s">
        <v>380</v>
      </c>
      <c r="AC78" s="161"/>
      <c r="AD78" s="161"/>
      <c r="AE78" s="161"/>
      <c r="AF78" s="161"/>
      <c r="AG78" s="161"/>
      <c r="AH78" s="161"/>
      <c r="AKN78" s="180"/>
      <c r="AKO78" s="180"/>
      <c r="AKP78" s="180"/>
      <c r="AKQ78" s="180"/>
      <c r="AKR78" s="180"/>
      <c r="AKS78" s="180"/>
      <c r="AKT78" s="180"/>
      <c r="AKU78" s="180"/>
      <c r="AKV78" s="180"/>
      <c r="AKW78" s="180"/>
      <c r="AKX78" s="180"/>
      <c r="AKY78" s="180"/>
      <c r="AKZ78" s="180"/>
      <c r="ALA78" s="180"/>
      <c r="ALB78" s="180"/>
      <c r="ALC78" s="180"/>
      <c r="ALD78" s="180"/>
      <c r="ALE78" s="180"/>
      <c r="AMJ78" s="0"/>
    </row>
    <row r="79" s="179" customFormat="true" ht="138.45" hidden="false" customHeight="true" outlineLevel="0" collapsed="false">
      <c r="A79" s="174" t="s">
        <v>86</v>
      </c>
      <c r="B79" s="172" t="n">
        <v>2019030501</v>
      </c>
      <c r="C79" s="161"/>
      <c r="D79" s="161"/>
      <c r="E79" s="161"/>
      <c r="F79" s="161"/>
      <c r="G79" s="161"/>
      <c r="H79" s="161"/>
      <c r="I79" s="161"/>
      <c r="J79" s="161"/>
      <c r="K79" s="161"/>
      <c r="L79" s="161"/>
      <c r="M79" s="161"/>
      <c r="N79" s="177"/>
      <c r="O79" s="177"/>
      <c r="P79" s="177"/>
      <c r="Q79" s="173"/>
      <c r="R79" s="173"/>
      <c r="S79" s="173"/>
      <c r="T79" s="173"/>
      <c r="U79" s="173"/>
      <c r="V79" s="173"/>
      <c r="W79" s="173"/>
      <c r="X79" s="173"/>
      <c r="Y79" s="161"/>
      <c r="Z79" s="161"/>
      <c r="AA79" s="161"/>
      <c r="AB79" s="161"/>
      <c r="AC79" s="161"/>
      <c r="AD79" s="161" t="s">
        <v>370</v>
      </c>
      <c r="AE79" s="161"/>
      <c r="AF79" s="161"/>
      <c r="AG79" s="161"/>
      <c r="AH79" s="161"/>
      <c r="AKN79" s="180"/>
      <c r="AKO79" s="180"/>
      <c r="AKP79" s="180"/>
      <c r="AKQ79" s="180"/>
      <c r="AKR79" s="180"/>
      <c r="AKS79" s="180"/>
      <c r="AKT79" s="180"/>
      <c r="AKU79" s="180"/>
      <c r="AKV79" s="180"/>
      <c r="AKW79" s="180"/>
      <c r="AKX79" s="180"/>
      <c r="AKY79" s="180"/>
      <c r="AKZ79" s="180"/>
      <c r="ALA79" s="180"/>
      <c r="ALB79" s="180"/>
      <c r="ALC79" s="180"/>
      <c r="ALD79" s="180"/>
      <c r="ALE79" s="180"/>
      <c r="AMJ79" s="0"/>
    </row>
    <row r="80" s="179" customFormat="true" ht="138.45" hidden="false" customHeight="true" outlineLevel="0" collapsed="false">
      <c r="A80" s="174" t="s">
        <v>69</v>
      </c>
      <c r="B80" s="172" t="n">
        <v>2019030300</v>
      </c>
      <c r="C80" s="161" t="s">
        <v>270</v>
      </c>
      <c r="D80" s="35" t="n">
        <v>21130055300016</v>
      </c>
      <c r="E80" s="161" t="s">
        <v>70</v>
      </c>
      <c r="F80" s="161" t="s">
        <v>71</v>
      </c>
      <c r="G80" s="161" t="s">
        <v>386</v>
      </c>
      <c r="H80" s="175" t="s">
        <v>124</v>
      </c>
      <c r="I80" s="175" t="s">
        <v>387</v>
      </c>
      <c r="J80" s="161" t="n">
        <v>13055</v>
      </c>
      <c r="K80" s="128" t="s">
        <v>125</v>
      </c>
      <c r="L80" s="161" t="s">
        <v>388</v>
      </c>
      <c r="M80" s="175" t="n">
        <v>72</v>
      </c>
      <c r="N80" s="176" t="n">
        <v>43550</v>
      </c>
      <c r="O80" s="177"/>
      <c r="P80" s="176" t="n">
        <v>43556</v>
      </c>
      <c r="Q80" s="173" t="n">
        <v>2220981</v>
      </c>
      <c r="R80" s="173" t="n">
        <v>135000</v>
      </c>
      <c r="S80" s="173"/>
      <c r="T80" s="173"/>
      <c r="U80" s="173" t="n">
        <v>0</v>
      </c>
      <c r="V80" s="173"/>
      <c r="W80" s="166" t="s">
        <v>389</v>
      </c>
      <c r="X80" s="166"/>
      <c r="Y80" s="161"/>
      <c r="Z80" s="161" t="n">
        <v>32303484300025</v>
      </c>
      <c r="AA80" s="161" t="s">
        <v>45</v>
      </c>
      <c r="AB80" s="175" t="s">
        <v>390</v>
      </c>
      <c r="AC80" s="161"/>
      <c r="AD80" s="161"/>
      <c r="AE80" s="161"/>
      <c r="AF80" s="161"/>
      <c r="AG80" s="161"/>
      <c r="AH80" s="161"/>
      <c r="AKN80" s="180"/>
      <c r="AKO80" s="180"/>
      <c r="AKP80" s="180"/>
      <c r="AKQ80" s="180"/>
      <c r="AKR80" s="180"/>
      <c r="AKS80" s="180"/>
      <c r="AKT80" s="180"/>
      <c r="AKU80" s="180"/>
      <c r="AKV80" s="180"/>
      <c r="AKW80" s="180"/>
      <c r="AKX80" s="180"/>
      <c r="AKY80" s="180"/>
      <c r="AKZ80" s="180"/>
      <c r="ALA80" s="180"/>
      <c r="ALB80" s="180"/>
      <c r="ALC80" s="180"/>
      <c r="ALD80" s="180"/>
      <c r="ALE80" s="180"/>
      <c r="AMJ80" s="0"/>
    </row>
    <row r="81" s="179" customFormat="true" ht="138.45" hidden="false" customHeight="true" outlineLevel="0" collapsed="false">
      <c r="A81" s="174" t="s">
        <v>86</v>
      </c>
      <c r="B81" s="172" t="n">
        <v>2019030300</v>
      </c>
      <c r="C81" s="161"/>
      <c r="D81" s="161"/>
      <c r="E81" s="161"/>
      <c r="F81" s="161"/>
      <c r="G81" s="161"/>
      <c r="H81" s="161"/>
      <c r="I81" s="161"/>
      <c r="J81" s="161"/>
      <c r="K81" s="161"/>
      <c r="L81" s="161"/>
      <c r="M81" s="161"/>
      <c r="N81" s="177"/>
      <c r="O81" s="177"/>
      <c r="P81" s="177"/>
      <c r="Q81" s="173"/>
      <c r="R81" s="173"/>
      <c r="S81" s="173"/>
      <c r="T81" s="173"/>
      <c r="U81" s="173"/>
      <c r="V81" s="173"/>
      <c r="W81" s="173"/>
      <c r="X81" s="173"/>
      <c r="Y81" s="161"/>
      <c r="Z81" s="161"/>
      <c r="AA81" s="161"/>
      <c r="AB81" s="161"/>
      <c r="AC81" s="161"/>
      <c r="AD81" s="161" t="s">
        <v>370</v>
      </c>
      <c r="AE81" s="161"/>
      <c r="AF81" s="161"/>
      <c r="AG81" s="161"/>
      <c r="AH81" s="161"/>
      <c r="AKN81" s="180"/>
      <c r="AKO81" s="180"/>
      <c r="AKP81" s="180"/>
      <c r="AKQ81" s="180"/>
      <c r="AKR81" s="180"/>
      <c r="AKS81" s="180"/>
      <c r="AKT81" s="180"/>
      <c r="AKU81" s="180"/>
      <c r="AKV81" s="180"/>
      <c r="AKW81" s="180"/>
      <c r="AKX81" s="180"/>
      <c r="AKY81" s="180"/>
      <c r="AKZ81" s="180"/>
      <c r="ALA81" s="180"/>
      <c r="ALB81" s="180"/>
      <c r="ALC81" s="180"/>
      <c r="ALD81" s="180"/>
      <c r="ALE81" s="180"/>
      <c r="AMJ81" s="0"/>
    </row>
  </sheetData>
  <mergeCells count="43">
    <mergeCell ref="B2:B3"/>
    <mergeCell ref="C2:E2"/>
    <mergeCell ref="F2:F3"/>
    <mergeCell ref="G2:G3"/>
    <mergeCell ref="H2:H3"/>
    <mergeCell ref="I2:L2"/>
    <mergeCell ref="M2:M3"/>
    <mergeCell ref="N2:N3"/>
    <mergeCell ref="O2:O3"/>
    <mergeCell ref="P2:P3"/>
    <mergeCell ref="Q2:Q3"/>
    <mergeCell ref="R2:R3"/>
    <mergeCell ref="S2:T2"/>
    <mergeCell ref="U2:U3"/>
    <mergeCell ref="V2:X2"/>
    <mergeCell ref="Y2:AB2"/>
    <mergeCell ref="AC2:AH2"/>
    <mergeCell ref="W5:X5"/>
    <mergeCell ref="W8:X8"/>
    <mergeCell ref="W11:X11"/>
    <mergeCell ref="W14:X14"/>
    <mergeCell ref="W17:X17"/>
    <mergeCell ref="W20:X20"/>
    <mergeCell ref="W23:X23"/>
    <mergeCell ref="W26:X26"/>
    <mergeCell ref="W29:X29"/>
    <mergeCell ref="W33:X33"/>
    <mergeCell ref="W36:X36"/>
    <mergeCell ref="W39:X39"/>
    <mergeCell ref="W42:X42"/>
    <mergeCell ref="W45:X45"/>
    <mergeCell ref="W48:X48"/>
    <mergeCell ref="W51:X51"/>
    <mergeCell ref="W54:X54"/>
    <mergeCell ref="W57:X57"/>
    <mergeCell ref="W60:X60"/>
    <mergeCell ref="W63:X63"/>
    <mergeCell ref="W66:X66"/>
    <mergeCell ref="W69:X69"/>
    <mergeCell ref="W72:X72"/>
    <mergeCell ref="W75:X75"/>
    <mergeCell ref="W78:X78"/>
    <mergeCell ref="W80:X80"/>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LibreOffice/5.3.6.1$Windows_x86 LibreOffice_project/686f202eff87ef707079aeb7f485847613344eb7</Application>
  <Company>VdM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2021-02-04T13:36:19Z</dcterms:created>
  <dc:creator>ISOUARD Henry</dc:creator>
  <dc:description/>
  <dc:language>fr-FR</dc:language>
  <cp:lastModifiedBy/>
  <dcterms:modified xsi:type="dcterms:W3CDTF">2021-08-31T09:35:04Z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VdM</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